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reep\Desktop\DESAGREGACION 2022\ICANH\"/>
    </mc:Choice>
  </mc:AlternateContent>
  <xr:revisionPtr revIDLastSave="0" documentId="13_ncr:1_{CDD5427C-4F02-465E-BC11-9E3118556C4F}" xr6:coauthVersionLast="47" xr6:coauthVersionMax="47" xr10:uidLastSave="{00000000-0000-0000-0000-000000000000}"/>
  <bookViews>
    <workbookView xWindow="-120" yWindow="-120" windowWidth="29040" windowHeight="15840" tabRatio="721" xr2:uid="{CC495E24-8113-4634-B8F6-2639D3E57642}"/>
  </bookViews>
  <sheets>
    <sheet name="DISTRIBUCION POR ACTIVIDADES" sheetId="9" r:id="rId1"/>
  </sheets>
  <definedNames>
    <definedName name="_xlnm._FilterDatabase" localSheetId="0" hidden="1">'DISTRIBUCION POR ACTIVIDADES'!$A$4:$C$54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D5" i="9"/>
  <c r="C5" i="9"/>
  <c r="E6" i="9"/>
  <c r="D6" i="9"/>
  <c r="C6" i="9"/>
  <c r="E7" i="9"/>
  <c r="D7" i="9"/>
  <c r="C7" i="9"/>
  <c r="E10" i="9"/>
  <c r="D10" i="9"/>
  <c r="C10" i="9"/>
  <c r="E13" i="9"/>
  <c r="D13" i="9"/>
  <c r="C13" i="9"/>
  <c r="E16" i="9"/>
  <c r="D16" i="9"/>
  <c r="C16" i="9"/>
  <c r="E19" i="9"/>
  <c r="D19" i="9"/>
  <c r="C19" i="9"/>
  <c r="E25" i="9"/>
  <c r="D25" i="9"/>
  <c r="C25" i="9"/>
  <c r="E26" i="9"/>
  <c r="D26" i="9"/>
  <c r="C26" i="9"/>
  <c r="E29" i="9"/>
  <c r="D29" i="9"/>
  <c r="C29" i="9"/>
  <c r="E32" i="9"/>
  <c r="D32" i="9"/>
  <c r="C32" i="9"/>
  <c r="E38" i="9"/>
  <c r="D38" i="9"/>
  <c r="C38" i="9"/>
  <c r="E39" i="9"/>
  <c r="D39" i="9"/>
  <c r="C39" i="9"/>
  <c r="E47" i="9"/>
  <c r="D47" i="9"/>
  <c r="C47" i="9"/>
  <c r="D54" i="9"/>
  <c r="D53" i="9"/>
  <c r="D52" i="9"/>
  <c r="D51" i="9"/>
  <c r="D50" i="9"/>
  <c r="D49" i="9"/>
  <c r="D48" i="9"/>
  <c r="D46" i="9"/>
  <c r="D45" i="9"/>
  <c r="D44" i="9"/>
  <c r="D43" i="9"/>
  <c r="D42" i="9"/>
  <c r="D41" i="9"/>
  <c r="D40" i="9"/>
  <c r="D37" i="9"/>
  <c r="D36" i="9"/>
  <c r="D35" i="9"/>
  <c r="D34" i="9"/>
  <c r="D33" i="9"/>
  <c r="D31" i="9"/>
  <c r="D30" i="9"/>
  <c r="D28" i="9"/>
  <c r="D27" i="9"/>
  <c r="D24" i="9"/>
  <c r="D23" i="9"/>
  <c r="D22" i="9"/>
  <c r="D21" i="9"/>
  <c r="D20" i="9"/>
  <c r="D18" i="9"/>
  <c r="D17" i="9"/>
  <c r="D15" i="9"/>
  <c r="D14" i="9"/>
  <c r="D12" i="9"/>
  <c r="D11" i="9"/>
  <c r="D9" i="9"/>
  <c r="D8" i="9"/>
</calcChain>
</file>

<file path=xl/sharedStrings.xml><?xml version="1.0" encoding="utf-8"?>
<sst xmlns="http://schemas.openxmlformats.org/spreadsheetml/2006/main" count="107" uniqueCount="80">
  <si>
    <t>INSTITUTO COLOMBIANO DE ANTROPOLOGIA E HISTORIA - ICANH</t>
  </si>
  <si>
    <t/>
  </si>
  <si>
    <t>PROTECCIÓN DEL PATRIMONIO ARQUEOLÓGICO, ANTROPOLÓGICO E HISTÓRICO DE LA NACIÓN   BOGOTÁ, NACIONAL, SAN AGUSTÍN, ISNOS, UNGUÍA, SANTA MARTA</t>
  </si>
  <si>
    <t>PRODUCTO 1</t>
  </si>
  <si>
    <t>SERVICIO DE PRESERVACION DE LOS PARQUES Y AREAS ARQUEOLOGICAS PATRIMONIALES</t>
  </si>
  <si>
    <t>ACTIVIDAD 1</t>
  </si>
  <si>
    <t>Atender los diferentes sitios arqueologicos reconocidos legalmente por el Estado.</t>
  </si>
  <si>
    <t>ACTIVIDAD 2</t>
  </si>
  <si>
    <t>Planes de manejo de parques arqueologicos y areas arqueologicas protegidas actualizadas.</t>
  </si>
  <si>
    <t>PRODUCTO 2</t>
  </si>
  <si>
    <t>SERVICIO DE ASISTENCIA TECNICA EN EL MANEJO Y GESTION DEL P.A.A.H</t>
  </si>
  <si>
    <t>ACTIVIDAD 3</t>
  </si>
  <si>
    <t>Convenios interinstitucionales de proteccion y salvaguarda del P.A.A.H.</t>
  </si>
  <si>
    <t>ACTIVIDAD 4</t>
  </si>
  <si>
    <t>PRODUCTO 3</t>
  </si>
  <si>
    <t>SERVICIO DE DIVULGACION Y PUBLICACION DEL PATRIMONIO CULTURAL</t>
  </si>
  <si>
    <t>ACTIVIDAD 5</t>
  </si>
  <si>
    <t>Produccion de revistas, libros y piezas divulgativas.</t>
  </si>
  <si>
    <t>ACTIVIDAD 6</t>
  </si>
  <si>
    <t>Divulgacion de los resultados de las investigaciones y aciones del ICANH en eventos estrategicos.</t>
  </si>
  <si>
    <t>PRODUCTO 4</t>
  </si>
  <si>
    <t>SERVICIO DE EXPOSICIONES</t>
  </si>
  <si>
    <t>ACTIVIDAD 7</t>
  </si>
  <si>
    <t>Mantenimiento de los museos en los parques arqueologicos y museo nacional.</t>
  </si>
  <si>
    <t>ACTIVIDAD 8</t>
  </si>
  <si>
    <t>PRODUCTO 5</t>
  </si>
  <si>
    <t>SERVICIO DE PROTECCION DEL P.A.A.H</t>
  </si>
  <si>
    <t>ACTIVIDAD 9</t>
  </si>
  <si>
    <t>procesos admnistrativos sancionatorios.</t>
  </si>
  <si>
    <t>ACTIVIDAD 10</t>
  </si>
  <si>
    <t>Conceptos sobre la aplicación del regimen legal de proteccion en el P.A.A.H.</t>
  </si>
  <si>
    <t>ACTIVIDAD 11</t>
  </si>
  <si>
    <t>Autorizaciones de intervencion arqueologica.</t>
  </si>
  <si>
    <t>ACTIVIDAD 12</t>
  </si>
  <si>
    <t>Servicio de atencion de hallazgos fortuitos y casos de afectacion al patrimonio arqueologico.</t>
  </si>
  <si>
    <t>ACTIVIDAD 13</t>
  </si>
  <si>
    <t>Seguimiento a los programas de arqueologia preventiva y planes de manejo arqueologico.</t>
  </si>
  <si>
    <t>GENERACIÓN  DE CONOCIMIENTOS ESPECIALIZADOS EN LA DIVERSIDAD SOCIOCULTURAL, INTERCULTURAL, EN LAS RELACIONES SOCIOCULTURALES Y EN EL PATRIMONIO ARQUEOLÓGICO A NIVEL   NACIONAL</t>
  </si>
  <si>
    <t>SERVICIO DE APOYO FINANCIERO A LA INVESTIGACION A.A.H.P.</t>
  </si>
  <si>
    <t>Realizar convocatorias de estimulos a la investigacion</t>
  </si>
  <si>
    <t>Desarrollar convenios interinstitucionales para la generacion de conocimiento.</t>
  </si>
  <si>
    <t>Prestar el servicio de asesoria tecnica y cientifica a la E.T en materia de diversidad sociocultural e intercultural.</t>
  </si>
  <si>
    <t>DOCUMENTOS INVESTIGACION</t>
  </si>
  <si>
    <t>Producir documentos de investigacion sobre historia realizados.</t>
  </si>
  <si>
    <t>Producir documentos de investigacion sobre antropologia realizados.</t>
  </si>
  <si>
    <t>Producir documentos de investigacion sobre arqueologia realizados.</t>
  </si>
  <si>
    <t>Producir documentos de lineamientos de politica publica para la realizacion de investigaciones</t>
  </si>
  <si>
    <t>Producir documentos de investigacin sobre patrimonio realizados.</t>
  </si>
  <si>
    <t>ACTIVIDAD 14</t>
  </si>
  <si>
    <t>FORTALECIMIENTO DE LA INFRAESTRUCTURA FÍSICA, ADMINISTRATIVA, TECNOLÓGICA E INFORMÁTICA DEL ICANH A NIVEL   NACIONAL</t>
  </si>
  <si>
    <t>SEDES MANTENIDAS</t>
  </si>
  <si>
    <t>ACIVIDAD 1</t>
  </si>
  <si>
    <t>Dotar con mobiliario los diferentes espacios del instituto</t>
  </si>
  <si>
    <t>ACIVIDAD 3</t>
  </si>
  <si>
    <t>Reparar mantener y reforzar los elementos estructurales de las sedes</t>
  </si>
  <si>
    <t>ACIVIDAD 5</t>
  </si>
  <si>
    <t>ACIVIDAD 7</t>
  </si>
  <si>
    <t>Servicio de vigilancia en los parques arqueologicos a cargo del instituto.</t>
  </si>
  <si>
    <t>SERVICIOS DE IMPLEMENTACION DEL SISTEMA DE GESTION.</t>
  </si>
  <si>
    <t>Diseñar herramientas para orientar la planeacion institucional</t>
  </si>
  <si>
    <t>Diseñar lineamientos tecnicos a funcionarios y colaboradores para el mejoramiento continuo de los sistemas de gestion.</t>
  </si>
  <si>
    <t>Socializar los lineamientos técnicos a funcionarios y colaboradores para el mejoramiento contínuo de los sistemas de gestión</t>
  </si>
  <si>
    <t>Capacitar a funcionarios y colaboradores</t>
  </si>
  <si>
    <t>TOTAL PRESUPUESTO</t>
  </si>
  <si>
    <t>Adaptar el Modelo Integrado de Planeación y Gestión al Instituto.</t>
  </si>
  <si>
    <t>Dotar con herramientas tecnológicas las sedes del Instituto.</t>
  </si>
  <si>
    <t>Establecer políticas para la producción, distribución, consulta, retención, almacenamiento, preservación y disposición final de los documentos institucionales.</t>
  </si>
  <si>
    <t>Guiones museograficos entregados.</t>
  </si>
  <si>
    <t>Incorporar herramientas tecnológicas que soporten a la gestióndocumental de la entidad.</t>
  </si>
  <si>
    <t>Instalar y modernizar redes de transmision de datos.</t>
  </si>
  <si>
    <t>Otorgar estimulos a la investigacion.</t>
  </si>
  <si>
    <t>Restaurar y adecuar espacios de constante uso en asuntos en las sedes del instituto.</t>
  </si>
  <si>
    <t>Realizar estudios de autodiangnostico y analisis de la infraestructura.</t>
  </si>
  <si>
    <t>Serivicio de asesoria tecnica a las E.T en materia de salvaguarda del P.A.A.H.</t>
  </si>
  <si>
    <t>POAI VIGENTE</t>
  </si>
  <si>
    <t>POAI INICIAL</t>
  </si>
  <si>
    <t>MODIFICACIONES</t>
  </si>
  <si>
    <t>POAI 2022</t>
  </si>
  <si>
    <t>PRODUCTO / ACTIVIDAD</t>
  </si>
  <si>
    <t>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</si>
</sst>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 readingOrder="1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right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top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vertical="top" wrapText="1" readingOrder="1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5" fontId="3" fillId="3" borderId="1" xfId="0" applyNumberFormat="1" applyFont="1" applyFill="1" applyBorder="1" applyAlignment="1">
      <alignment vertical="top" wrapText="1" readingOrder="1"/>
    </xf>
    <xf numFmtId="165" fontId="3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AEB8-C337-4D34-AA55-0B2D4B66436B}">
  <dimension ref="A1:E54"/>
  <sheetViews>
    <sheetView tabSelected="1" zoomScale="145" zoomScaleNormal="145" workbookViewId="0">
      <pane ySplit="4" topLeftCell="A5" activePane="bottomLeft" state="frozen"/>
      <selection pane="bottomLeft" activeCell="A38" sqref="A38:B38"/>
    </sheetView>
  </sheetViews>
  <sheetFormatPr baseColWidth="10" defaultRowHeight="15" x14ac:dyDescent="0.25"/>
  <cols>
    <col min="1" max="1" width="12.85546875" style="1" customWidth="1"/>
    <col min="2" max="2" width="45.42578125" style="4" customWidth="1"/>
    <col min="3" max="3" width="16.5703125" style="5" bestFit="1" customWidth="1"/>
    <col min="4" max="4" width="16.7109375" style="5" bestFit="1" customWidth="1"/>
    <col min="5" max="5" width="14.42578125" style="5" bestFit="1" customWidth="1"/>
    <col min="6" max="16384" width="11.42578125" style="1"/>
  </cols>
  <sheetData>
    <row r="1" spans="1:5" ht="15" customHeight="1" x14ac:dyDescent="0.25">
      <c r="A1" s="24" t="s">
        <v>0</v>
      </c>
      <c r="B1" s="24"/>
      <c r="C1" s="24"/>
      <c r="D1" s="24"/>
      <c r="E1" s="24"/>
    </row>
    <row r="2" spans="1:5" x14ac:dyDescent="0.25">
      <c r="A2" s="24" t="s">
        <v>77</v>
      </c>
      <c r="B2" s="24"/>
      <c r="C2" s="24"/>
      <c r="D2" s="24"/>
      <c r="E2" s="24"/>
    </row>
    <row r="3" spans="1:5" x14ac:dyDescent="0.25">
      <c r="A3" s="6" t="s">
        <v>1</v>
      </c>
      <c r="B3" s="7" t="s">
        <v>1</v>
      </c>
      <c r="C3" s="8" t="s">
        <v>1</v>
      </c>
      <c r="D3" s="8"/>
      <c r="E3" s="8" t="s">
        <v>1</v>
      </c>
    </row>
    <row r="4" spans="1:5" s="2" customFormat="1" ht="24" x14ac:dyDescent="0.25">
      <c r="A4" s="9" t="s">
        <v>78</v>
      </c>
      <c r="B4" s="10" t="s">
        <v>79</v>
      </c>
      <c r="C4" s="9" t="s">
        <v>75</v>
      </c>
      <c r="D4" s="9" t="s">
        <v>76</v>
      </c>
      <c r="E4" s="9" t="s">
        <v>74</v>
      </c>
    </row>
    <row r="5" spans="1:5" s="2" customFormat="1" x14ac:dyDescent="0.25">
      <c r="A5" s="22" t="s">
        <v>63</v>
      </c>
      <c r="B5" s="23"/>
      <c r="C5" s="11">
        <f>+C6+C25+C38</f>
        <v>8618921131</v>
      </c>
      <c r="D5" s="11">
        <f>+D6+D25+D38</f>
        <v>0</v>
      </c>
      <c r="E5" s="11">
        <f>+E6+E25+E38</f>
        <v>8618921131</v>
      </c>
    </row>
    <row r="6" spans="1:5" ht="30.75" customHeight="1" x14ac:dyDescent="0.25">
      <c r="A6" s="25" t="s">
        <v>2</v>
      </c>
      <c r="B6" s="26"/>
      <c r="C6" s="16">
        <f>+C7+C10+C13+C16+C19</f>
        <v>5206346272</v>
      </c>
      <c r="D6" s="16">
        <f>+D7+D10+D13+D16+D19</f>
        <v>0</v>
      </c>
      <c r="E6" s="16">
        <f>+E7+E10+E13+E16+E19</f>
        <v>5206346272</v>
      </c>
    </row>
    <row r="7" spans="1:5" s="3" customFormat="1" ht="21" x14ac:dyDescent="0.25">
      <c r="A7" s="13" t="s">
        <v>3</v>
      </c>
      <c r="B7" s="14" t="s">
        <v>4</v>
      </c>
      <c r="C7" s="12">
        <f>SUM(C8:C9)</f>
        <v>879029000</v>
      </c>
      <c r="D7" s="12">
        <f>SUM(D8:D9)</f>
        <v>20000000</v>
      </c>
      <c r="E7" s="12">
        <f>SUM(E8:E9)</f>
        <v>899029000</v>
      </c>
    </row>
    <row r="8" spans="1:5" s="3" customFormat="1" ht="21" x14ac:dyDescent="0.25">
      <c r="A8" s="17" t="s">
        <v>5</v>
      </c>
      <c r="B8" s="18" t="s">
        <v>6</v>
      </c>
      <c r="C8" s="19">
        <v>555170000</v>
      </c>
      <c r="D8" s="19">
        <f>+E8-C8</f>
        <v>40000000</v>
      </c>
      <c r="E8" s="19">
        <v>595170000</v>
      </c>
    </row>
    <row r="9" spans="1:5" s="3" customFormat="1" ht="21" x14ac:dyDescent="0.25">
      <c r="A9" s="17" t="s">
        <v>7</v>
      </c>
      <c r="B9" s="18" t="s">
        <v>8</v>
      </c>
      <c r="C9" s="19">
        <v>323859000</v>
      </c>
      <c r="D9" s="19">
        <f>+E9-C9</f>
        <v>-20000000</v>
      </c>
      <c r="E9" s="19">
        <v>303859000</v>
      </c>
    </row>
    <row r="10" spans="1:5" s="3" customFormat="1" ht="21" x14ac:dyDescent="0.25">
      <c r="A10" s="13" t="s">
        <v>9</v>
      </c>
      <c r="B10" s="15" t="s">
        <v>10</v>
      </c>
      <c r="C10" s="12">
        <f>SUM(C11:C12)</f>
        <v>815201491</v>
      </c>
      <c r="D10" s="12">
        <f>SUM(D11:D12)</f>
        <v>-40860000</v>
      </c>
      <c r="E10" s="12">
        <f>SUM(E11:E12)</f>
        <v>774341491</v>
      </c>
    </row>
    <row r="11" spans="1:5" s="3" customFormat="1" ht="21" x14ac:dyDescent="0.25">
      <c r="A11" s="17" t="s">
        <v>11</v>
      </c>
      <c r="B11" s="18" t="s">
        <v>12</v>
      </c>
      <c r="C11" s="19">
        <v>99189000</v>
      </c>
      <c r="D11" s="19">
        <f>+E11-C11</f>
        <v>39140000</v>
      </c>
      <c r="E11" s="19">
        <v>138329000</v>
      </c>
    </row>
    <row r="12" spans="1:5" s="3" customFormat="1" ht="21" x14ac:dyDescent="0.25">
      <c r="A12" s="17" t="s">
        <v>13</v>
      </c>
      <c r="B12" s="18" t="s">
        <v>73</v>
      </c>
      <c r="C12" s="19">
        <v>716012491</v>
      </c>
      <c r="D12" s="19">
        <f>+E12-C12</f>
        <v>-80000000</v>
      </c>
      <c r="E12" s="19">
        <v>636012491</v>
      </c>
    </row>
    <row r="13" spans="1:5" s="3" customFormat="1" ht="21" x14ac:dyDescent="0.25">
      <c r="A13" s="13" t="s">
        <v>14</v>
      </c>
      <c r="B13" s="15" t="s">
        <v>15</v>
      </c>
      <c r="C13" s="12">
        <f>SUM(C14:C15)</f>
        <v>962197995</v>
      </c>
      <c r="D13" s="12">
        <f>SUM(D14:D15)</f>
        <v>40860000</v>
      </c>
      <c r="E13" s="12">
        <f>SUM(E14:E15)</f>
        <v>1003057995</v>
      </c>
    </row>
    <row r="14" spans="1:5" s="3" customFormat="1" x14ac:dyDescent="0.25">
      <c r="A14" s="17" t="s">
        <v>16</v>
      </c>
      <c r="B14" s="18" t="s">
        <v>17</v>
      </c>
      <c r="C14" s="19">
        <v>674724000</v>
      </c>
      <c r="D14" s="19">
        <f>+E14-C14</f>
        <v>-39140000</v>
      </c>
      <c r="E14" s="19">
        <v>635584000</v>
      </c>
    </row>
    <row r="15" spans="1:5" s="3" customFormat="1" ht="21" x14ac:dyDescent="0.25">
      <c r="A15" s="17" t="s">
        <v>18</v>
      </c>
      <c r="B15" s="18" t="s">
        <v>19</v>
      </c>
      <c r="C15" s="19">
        <v>287473995</v>
      </c>
      <c r="D15" s="19">
        <f>+E15-C15</f>
        <v>80000000</v>
      </c>
      <c r="E15" s="19">
        <v>367473995</v>
      </c>
    </row>
    <row r="16" spans="1:5" s="3" customFormat="1" x14ac:dyDescent="0.25">
      <c r="A16" s="13" t="s">
        <v>20</v>
      </c>
      <c r="B16" s="15" t="s">
        <v>21</v>
      </c>
      <c r="C16" s="12">
        <f>SUM(C17:C18)</f>
        <v>199285000</v>
      </c>
      <c r="D16" s="12">
        <f>SUM(D17:D18)</f>
        <v>63053830</v>
      </c>
      <c r="E16" s="12">
        <f>SUM(E17:E18)</f>
        <v>262338830</v>
      </c>
    </row>
    <row r="17" spans="1:5" s="3" customFormat="1" ht="21" x14ac:dyDescent="0.25">
      <c r="A17" s="17" t="s">
        <v>22</v>
      </c>
      <c r="B17" s="18" t="s">
        <v>23</v>
      </c>
      <c r="C17" s="19">
        <v>0</v>
      </c>
      <c r="D17" s="19">
        <f>+E17-C17</f>
        <v>0</v>
      </c>
      <c r="E17" s="19">
        <v>0</v>
      </c>
    </row>
    <row r="18" spans="1:5" s="3" customFormat="1" x14ac:dyDescent="0.25">
      <c r="A18" s="17" t="s">
        <v>24</v>
      </c>
      <c r="B18" s="18" t="s">
        <v>67</v>
      </c>
      <c r="C18" s="19">
        <v>199285000</v>
      </c>
      <c r="D18" s="19">
        <f>+E18-C18</f>
        <v>63053830</v>
      </c>
      <c r="E18" s="19">
        <v>262338830</v>
      </c>
    </row>
    <row r="19" spans="1:5" s="3" customFormat="1" x14ac:dyDescent="0.25">
      <c r="A19" s="13" t="s">
        <v>25</v>
      </c>
      <c r="B19" s="15" t="s">
        <v>26</v>
      </c>
      <c r="C19" s="12">
        <f>SUM(C20:C24)</f>
        <v>2350632786</v>
      </c>
      <c r="D19" s="12">
        <f>SUM(D20:D24)</f>
        <v>-83053830</v>
      </c>
      <c r="E19" s="12">
        <f>SUM(E20:E24)</f>
        <v>2267578956</v>
      </c>
    </row>
    <row r="20" spans="1:5" s="3" customFormat="1" x14ac:dyDescent="0.25">
      <c r="A20" s="17" t="s">
        <v>27</v>
      </c>
      <c r="B20" s="18" t="s">
        <v>28</v>
      </c>
      <c r="C20" s="19">
        <v>135960000</v>
      </c>
      <c r="D20" s="19">
        <f>+E20-C20</f>
        <v>0</v>
      </c>
      <c r="E20" s="19">
        <v>135960000</v>
      </c>
    </row>
    <row r="21" spans="1:5" s="3" customFormat="1" ht="21" x14ac:dyDescent="0.25">
      <c r="A21" s="17" t="s">
        <v>29</v>
      </c>
      <c r="B21" s="18" t="s">
        <v>30</v>
      </c>
      <c r="C21" s="19">
        <v>73645000</v>
      </c>
      <c r="D21" s="19">
        <f>+E21-C21</f>
        <v>0</v>
      </c>
      <c r="E21" s="19">
        <v>73645000</v>
      </c>
    </row>
    <row r="22" spans="1:5" s="3" customFormat="1" x14ac:dyDescent="0.25">
      <c r="A22" s="17" t="s">
        <v>31</v>
      </c>
      <c r="B22" s="18" t="s">
        <v>32</v>
      </c>
      <c r="C22" s="19">
        <v>0</v>
      </c>
      <c r="D22" s="19">
        <f>+E22-C22</f>
        <v>0</v>
      </c>
      <c r="E22" s="19">
        <v>0</v>
      </c>
    </row>
    <row r="23" spans="1:5" s="3" customFormat="1" ht="21" x14ac:dyDescent="0.25">
      <c r="A23" s="17" t="s">
        <v>33</v>
      </c>
      <c r="B23" s="18" t="s">
        <v>34</v>
      </c>
      <c r="C23" s="19">
        <v>287005012</v>
      </c>
      <c r="D23" s="19">
        <f>+E23-C23</f>
        <v>-63053830</v>
      </c>
      <c r="E23" s="19">
        <v>223951182</v>
      </c>
    </row>
    <row r="24" spans="1:5" s="3" customFormat="1" ht="21" x14ac:dyDescent="0.25">
      <c r="A24" s="17" t="s">
        <v>35</v>
      </c>
      <c r="B24" s="18" t="s">
        <v>36</v>
      </c>
      <c r="C24" s="19">
        <v>1854022774</v>
      </c>
      <c r="D24" s="19">
        <f>+E24-C24</f>
        <v>-20000000</v>
      </c>
      <c r="E24" s="19">
        <v>1834022774</v>
      </c>
    </row>
    <row r="25" spans="1:5" ht="36.75" customHeight="1" x14ac:dyDescent="0.25">
      <c r="A25" s="25" t="s">
        <v>37</v>
      </c>
      <c r="B25" s="26"/>
      <c r="C25" s="16">
        <f>+C26+C29+C32</f>
        <v>918723078</v>
      </c>
      <c r="D25" s="16">
        <f>+D26+D29+D32</f>
        <v>0</v>
      </c>
      <c r="E25" s="16">
        <f>+E26+E29+E32</f>
        <v>918723078</v>
      </c>
    </row>
    <row r="26" spans="1:5" s="3" customFormat="1" ht="21" x14ac:dyDescent="0.25">
      <c r="A26" s="13" t="s">
        <v>3</v>
      </c>
      <c r="B26" s="14" t="s">
        <v>38</v>
      </c>
      <c r="C26" s="12">
        <f>SUM(C27:C28)</f>
        <v>290928434</v>
      </c>
      <c r="D26" s="12">
        <f>SUM(D27:D28)</f>
        <v>0</v>
      </c>
      <c r="E26" s="12">
        <f>SUM(E27:E28)</f>
        <v>290928434</v>
      </c>
    </row>
    <row r="27" spans="1:5" s="3" customFormat="1" x14ac:dyDescent="0.25">
      <c r="A27" s="17" t="s">
        <v>5</v>
      </c>
      <c r="B27" s="20" t="s">
        <v>70</v>
      </c>
      <c r="C27" s="19">
        <v>290928434</v>
      </c>
      <c r="D27" s="19">
        <f>+E27-C27</f>
        <v>0</v>
      </c>
      <c r="E27" s="19">
        <v>290928434</v>
      </c>
    </row>
    <row r="28" spans="1:5" s="3" customFormat="1" x14ac:dyDescent="0.25">
      <c r="A28" s="17" t="s">
        <v>7</v>
      </c>
      <c r="B28" s="20" t="s">
        <v>39</v>
      </c>
      <c r="C28" s="19">
        <v>0</v>
      </c>
      <c r="D28" s="19">
        <f>+E28-C28</f>
        <v>0</v>
      </c>
      <c r="E28" s="19">
        <v>0</v>
      </c>
    </row>
    <row r="29" spans="1:5" s="3" customFormat="1" ht="21" x14ac:dyDescent="0.25">
      <c r="A29" s="13" t="s">
        <v>9</v>
      </c>
      <c r="B29" s="14" t="s">
        <v>10</v>
      </c>
      <c r="C29" s="12">
        <f>SUM(C30:C31)</f>
        <v>13200000</v>
      </c>
      <c r="D29" s="12">
        <f>SUM(D30:D31)</f>
        <v>-222000</v>
      </c>
      <c r="E29" s="12">
        <f>SUM(E30:E31)</f>
        <v>12978000</v>
      </c>
    </row>
    <row r="30" spans="1:5" s="3" customFormat="1" ht="21" x14ac:dyDescent="0.25">
      <c r="A30" s="17" t="s">
        <v>11</v>
      </c>
      <c r="B30" s="20" t="s">
        <v>40</v>
      </c>
      <c r="C30" s="19">
        <v>0</v>
      </c>
      <c r="D30" s="19">
        <f>+E30-C30</f>
        <v>0</v>
      </c>
      <c r="E30" s="19">
        <v>0</v>
      </c>
    </row>
    <row r="31" spans="1:5" s="3" customFormat="1" ht="21" x14ac:dyDescent="0.25">
      <c r="A31" s="17" t="s">
        <v>13</v>
      </c>
      <c r="B31" s="20" t="s">
        <v>41</v>
      </c>
      <c r="C31" s="19">
        <v>13200000</v>
      </c>
      <c r="D31" s="19">
        <f>+E31-C31</f>
        <v>-222000</v>
      </c>
      <c r="E31" s="19">
        <v>12978000</v>
      </c>
    </row>
    <row r="32" spans="1:5" s="3" customFormat="1" x14ac:dyDescent="0.25">
      <c r="A32" s="13" t="s">
        <v>14</v>
      </c>
      <c r="B32" s="14" t="s">
        <v>42</v>
      </c>
      <c r="C32" s="12">
        <f>SUM(C33:C37)</f>
        <v>614594644</v>
      </c>
      <c r="D32" s="12">
        <f>SUM(D33:D37)</f>
        <v>222000</v>
      </c>
      <c r="E32" s="12">
        <f>SUM(E33:E37)</f>
        <v>614816644</v>
      </c>
    </row>
    <row r="33" spans="1:5" s="3" customFormat="1" ht="21" x14ac:dyDescent="0.25">
      <c r="A33" s="17" t="s">
        <v>16</v>
      </c>
      <c r="B33" s="20" t="s">
        <v>43</v>
      </c>
      <c r="C33" s="19">
        <v>375923644</v>
      </c>
      <c r="D33" s="19">
        <f>+E33-C33</f>
        <v>-46475500</v>
      </c>
      <c r="E33" s="19">
        <v>329448144</v>
      </c>
    </row>
    <row r="34" spans="1:5" s="3" customFormat="1" ht="21" x14ac:dyDescent="0.25">
      <c r="A34" s="17" t="s">
        <v>18</v>
      </c>
      <c r="B34" s="20" t="s">
        <v>44</v>
      </c>
      <c r="C34" s="19">
        <v>146305306</v>
      </c>
      <c r="D34" s="19">
        <f>+E34-C34</f>
        <v>37697500</v>
      </c>
      <c r="E34" s="19">
        <v>184002806</v>
      </c>
    </row>
    <row r="35" spans="1:5" s="3" customFormat="1" ht="21" x14ac:dyDescent="0.25">
      <c r="A35" s="17" t="s">
        <v>22</v>
      </c>
      <c r="B35" s="20" t="s">
        <v>45</v>
      </c>
      <c r="C35" s="19">
        <v>56025694</v>
      </c>
      <c r="D35" s="19">
        <f>+E35-C35</f>
        <v>10000000</v>
      </c>
      <c r="E35" s="19">
        <v>66025694</v>
      </c>
    </row>
    <row r="36" spans="1:5" s="3" customFormat="1" ht="21" x14ac:dyDescent="0.25">
      <c r="A36" s="17" t="s">
        <v>24</v>
      </c>
      <c r="B36" s="20" t="s">
        <v>46</v>
      </c>
      <c r="C36" s="19">
        <v>0</v>
      </c>
      <c r="D36" s="19">
        <f>+E36-C36</f>
        <v>0</v>
      </c>
      <c r="E36" s="19">
        <v>0</v>
      </c>
    </row>
    <row r="37" spans="1:5" s="3" customFormat="1" ht="21" x14ac:dyDescent="0.25">
      <c r="A37" s="17" t="s">
        <v>27</v>
      </c>
      <c r="B37" s="20" t="s">
        <v>47</v>
      </c>
      <c r="C37" s="19">
        <v>36340000</v>
      </c>
      <c r="D37" s="19">
        <f>+E37-C37</f>
        <v>-1000000</v>
      </c>
      <c r="E37" s="19">
        <v>35340000</v>
      </c>
    </row>
    <row r="38" spans="1:5" ht="33.75" customHeight="1" x14ac:dyDescent="0.25">
      <c r="A38" s="25" t="s">
        <v>49</v>
      </c>
      <c r="B38" s="26"/>
      <c r="C38" s="16">
        <f>+C39+C47</f>
        <v>2493851781</v>
      </c>
      <c r="D38" s="16">
        <f>+D39+D47</f>
        <v>0</v>
      </c>
      <c r="E38" s="16">
        <f>+E39+E47</f>
        <v>2493851781</v>
      </c>
    </row>
    <row r="39" spans="1:5" s="3" customFormat="1" x14ac:dyDescent="0.25">
      <c r="A39" s="13" t="s">
        <v>3</v>
      </c>
      <c r="B39" s="14" t="s">
        <v>50</v>
      </c>
      <c r="C39" s="12">
        <f>SUM(C40:C46)</f>
        <v>1153358000</v>
      </c>
      <c r="D39" s="12">
        <f>SUM(D40:D46)</f>
        <v>70605781</v>
      </c>
      <c r="E39" s="12">
        <f>SUM(E40:E46)</f>
        <v>1223963781</v>
      </c>
    </row>
    <row r="40" spans="1:5" s="3" customFormat="1" x14ac:dyDescent="0.25">
      <c r="A40" s="21" t="s">
        <v>51</v>
      </c>
      <c r="B40" s="20" t="s">
        <v>69</v>
      </c>
      <c r="C40" s="19">
        <v>368358000</v>
      </c>
      <c r="D40" s="19">
        <f>+E40-C40</f>
        <v>70605781</v>
      </c>
      <c r="E40" s="19">
        <v>438963781</v>
      </c>
    </row>
    <row r="41" spans="1:5" s="3" customFormat="1" x14ac:dyDescent="0.25">
      <c r="A41" s="21" t="s">
        <v>7</v>
      </c>
      <c r="B41" s="20" t="s">
        <v>52</v>
      </c>
      <c r="C41" s="19">
        <v>0</v>
      </c>
      <c r="D41" s="19">
        <f>+E41-C41</f>
        <v>0</v>
      </c>
      <c r="E41" s="19">
        <v>0</v>
      </c>
    </row>
    <row r="42" spans="1:5" s="3" customFormat="1" ht="21" x14ac:dyDescent="0.25">
      <c r="A42" s="21" t="s">
        <v>53</v>
      </c>
      <c r="B42" s="20" t="s">
        <v>71</v>
      </c>
      <c r="C42" s="19">
        <v>750000000</v>
      </c>
      <c r="D42" s="19">
        <f>+E42-C42</f>
        <v>0</v>
      </c>
      <c r="E42" s="19">
        <v>750000000</v>
      </c>
    </row>
    <row r="43" spans="1:5" s="3" customFormat="1" ht="21" x14ac:dyDescent="0.25">
      <c r="A43" s="21" t="s">
        <v>13</v>
      </c>
      <c r="B43" s="20" t="s">
        <v>54</v>
      </c>
      <c r="C43" s="19">
        <v>0</v>
      </c>
      <c r="D43" s="19">
        <f>+E43-C43</f>
        <v>0</v>
      </c>
      <c r="E43" s="19">
        <v>0</v>
      </c>
    </row>
    <row r="44" spans="1:5" s="3" customFormat="1" ht="21" x14ac:dyDescent="0.25">
      <c r="A44" s="21" t="s">
        <v>55</v>
      </c>
      <c r="B44" s="20" t="s">
        <v>72</v>
      </c>
      <c r="C44" s="19">
        <v>0</v>
      </c>
      <c r="D44" s="19">
        <f>+E44-C44</f>
        <v>0</v>
      </c>
      <c r="E44" s="19">
        <v>0</v>
      </c>
    </row>
    <row r="45" spans="1:5" s="3" customFormat="1" ht="21" x14ac:dyDescent="0.25">
      <c r="A45" s="21" t="s">
        <v>18</v>
      </c>
      <c r="B45" s="20" t="s">
        <v>65</v>
      </c>
      <c r="C45" s="19">
        <v>35000000</v>
      </c>
      <c r="D45" s="19">
        <f>+E45-C45</f>
        <v>0</v>
      </c>
      <c r="E45" s="19">
        <v>35000000</v>
      </c>
    </row>
    <row r="46" spans="1:5" s="3" customFormat="1" ht="21" x14ac:dyDescent="0.25">
      <c r="A46" s="21" t="s">
        <v>56</v>
      </c>
      <c r="B46" s="20" t="s">
        <v>57</v>
      </c>
      <c r="C46" s="19">
        <v>0</v>
      </c>
      <c r="D46" s="19">
        <f>+E46-C46</f>
        <v>0</v>
      </c>
      <c r="E46" s="19">
        <v>0</v>
      </c>
    </row>
    <row r="47" spans="1:5" s="3" customFormat="1" ht="21" x14ac:dyDescent="0.25">
      <c r="A47" s="13" t="s">
        <v>9</v>
      </c>
      <c r="B47" s="14" t="s">
        <v>58</v>
      </c>
      <c r="C47" s="12">
        <f>SUM(C48:C54)</f>
        <v>1340493781</v>
      </c>
      <c r="D47" s="12">
        <f>SUM(D48:D54)</f>
        <v>-70605781</v>
      </c>
      <c r="E47" s="12">
        <f>SUM(E48:E54)</f>
        <v>1269888000</v>
      </c>
    </row>
    <row r="48" spans="1:5" s="3" customFormat="1" ht="21" x14ac:dyDescent="0.25">
      <c r="A48" s="21" t="s">
        <v>24</v>
      </c>
      <c r="B48" s="20" t="s">
        <v>64</v>
      </c>
      <c r="C48" s="19">
        <v>771943781</v>
      </c>
      <c r="D48" s="19">
        <f>+E48-C48</f>
        <v>-142415781</v>
      </c>
      <c r="E48" s="19">
        <v>629528000</v>
      </c>
    </row>
    <row r="49" spans="1:5" s="3" customFormat="1" ht="21" x14ac:dyDescent="0.25">
      <c r="A49" s="21" t="s">
        <v>27</v>
      </c>
      <c r="B49" s="20" t="s">
        <v>59</v>
      </c>
      <c r="C49" s="19">
        <v>0</v>
      </c>
      <c r="D49" s="19">
        <f>+E49-C49</f>
        <v>0</v>
      </c>
      <c r="E49" s="19">
        <v>0</v>
      </c>
    </row>
    <row r="50" spans="1:5" s="3" customFormat="1" ht="31.5" x14ac:dyDescent="0.25">
      <c r="A50" s="21" t="s">
        <v>29</v>
      </c>
      <c r="B50" s="20" t="s">
        <v>60</v>
      </c>
      <c r="C50" s="19">
        <v>0</v>
      </c>
      <c r="D50" s="19">
        <f>+E50-C50</f>
        <v>0</v>
      </c>
      <c r="E50" s="19">
        <v>0</v>
      </c>
    </row>
    <row r="51" spans="1:5" s="3" customFormat="1" ht="31.5" x14ac:dyDescent="0.25">
      <c r="A51" s="21" t="s">
        <v>31</v>
      </c>
      <c r="B51" s="20" t="s">
        <v>61</v>
      </c>
      <c r="C51" s="19">
        <v>0</v>
      </c>
      <c r="D51" s="19">
        <f>+E51-C51</f>
        <v>0</v>
      </c>
      <c r="E51" s="19">
        <v>0</v>
      </c>
    </row>
    <row r="52" spans="1:5" s="3" customFormat="1" ht="31.5" x14ac:dyDescent="0.25">
      <c r="A52" s="21" t="s">
        <v>33</v>
      </c>
      <c r="B52" s="20" t="s">
        <v>66</v>
      </c>
      <c r="C52" s="19">
        <v>381815000</v>
      </c>
      <c r="D52" s="19">
        <f>+E52-C52</f>
        <v>61810000</v>
      </c>
      <c r="E52" s="19">
        <v>443625000</v>
      </c>
    </row>
    <row r="53" spans="1:5" s="3" customFormat="1" ht="21" x14ac:dyDescent="0.25">
      <c r="A53" s="21" t="s">
        <v>35</v>
      </c>
      <c r="B53" s="20" t="s">
        <v>68</v>
      </c>
      <c r="C53" s="19">
        <v>186735000</v>
      </c>
      <c r="D53" s="19">
        <f>+E53-C53</f>
        <v>0</v>
      </c>
      <c r="E53" s="19">
        <v>186735000</v>
      </c>
    </row>
    <row r="54" spans="1:5" s="3" customFormat="1" x14ac:dyDescent="0.25">
      <c r="A54" s="21" t="s">
        <v>48</v>
      </c>
      <c r="B54" s="20" t="s">
        <v>62</v>
      </c>
      <c r="C54" s="19">
        <v>0</v>
      </c>
      <c r="D54" s="19">
        <f>+E54-C54</f>
        <v>10000000</v>
      </c>
      <c r="E54" s="19">
        <v>10000000</v>
      </c>
    </row>
  </sheetData>
  <autoFilter ref="A4:C54" xr:uid="{0285AEB8-C337-4D34-AA55-0B2D4B66436B}"/>
  <mergeCells count="6">
    <mergeCell ref="A38:B38"/>
    <mergeCell ref="A5:B5"/>
    <mergeCell ref="A6:B6"/>
    <mergeCell ref="A25:B25"/>
    <mergeCell ref="A1:E1"/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DISTRIBUCION POR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FORERO</dc:creator>
  <cp:lastModifiedBy>Daniel Eduardo Rivera Rincón</cp:lastModifiedBy>
  <cp:lastPrinted>2021-07-06T19:30:42Z</cp:lastPrinted>
  <dcterms:created xsi:type="dcterms:W3CDTF">2021-01-14T13:08:41Z</dcterms:created>
  <dcterms:modified xsi:type="dcterms:W3CDTF">2022-06-22T14:46:33Z</dcterms:modified>
</cp:coreProperties>
</file>