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urillo\Desktop\"/>
    </mc:Choice>
  </mc:AlternateContent>
  <bookViews>
    <workbookView xWindow="0" yWindow="0" windowWidth="20325" windowHeight="8910"/>
  </bookViews>
  <sheets>
    <sheet name="REP_EPG034_EjecucionPresupuest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" l="1"/>
  <c r="S34" i="1"/>
  <c r="T34" i="1"/>
  <c r="U34" i="1"/>
  <c r="V34" i="1"/>
  <c r="W34" i="1"/>
  <c r="X34" i="1"/>
  <c r="Y34" i="1"/>
  <c r="Q34" i="1"/>
  <c r="AB29" i="1" s="1"/>
  <c r="R27" i="1"/>
  <c r="S27" i="1"/>
  <c r="T27" i="1"/>
  <c r="U27" i="1"/>
  <c r="V27" i="1"/>
  <c r="W27" i="1"/>
  <c r="X27" i="1"/>
  <c r="Y27" i="1"/>
  <c r="Q27" i="1"/>
  <c r="Z29" i="1" l="1"/>
  <c r="AA29" i="1"/>
  <c r="R24" i="1" l="1"/>
  <c r="S24" i="1"/>
  <c r="T24" i="1"/>
  <c r="U24" i="1"/>
  <c r="V24" i="1"/>
  <c r="W24" i="1"/>
  <c r="X24" i="1"/>
  <c r="Y24" i="1"/>
  <c r="Q24" i="1"/>
  <c r="R18" i="1"/>
  <c r="S18" i="1"/>
  <c r="T18" i="1"/>
  <c r="U18" i="1"/>
  <c r="V18" i="1"/>
  <c r="W18" i="1"/>
  <c r="X18" i="1"/>
  <c r="Y18" i="1"/>
  <c r="Q18" i="1"/>
  <c r="R15" i="1"/>
  <c r="R28" i="1" s="1"/>
  <c r="R35" i="1" s="1"/>
  <c r="S15" i="1"/>
  <c r="T15" i="1"/>
  <c r="U15" i="1"/>
  <c r="V15" i="1"/>
  <c r="V28" i="1" s="1"/>
  <c r="V35" i="1" s="1"/>
  <c r="W15" i="1"/>
  <c r="X15" i="1"/>
  <c r="Y15" i="1"/>
  <c r="Q15" i="1"/>
  <c r="Q28" i="1" s="1"/>
  <c r="Q35" i="1" s="1"/>
  <c r="AA35" i="1" l="1"/>
  <c r="AA12" i="1"/>
  <c r="Y28" i="1"/>
  <c r="Y35" i="1" s="1"/>
  <c r="U28" i="1"/>
  <c r="X28" i="1"/>
  <c r="T28" i="1"/>
  <c r="T35" i="1" s="1"/>
  <c r="W28" i="1"/>
  <c r="W35" i="1" s="1"/>
  <c r="S28" i="1"/>
  <c r="S35" i="1" s="1"/>
  <c r="AB12" i="1" l="1"/>
  <c r="X35" i="1"/>
  <c r="AB35" i="1" s="1"/>
  <c r="Z12" i="1"/>
  <c r="U35" i="1"/>
  <c r="Z35" i="1" s="1"/>
</calcChain>
</file>

<file path=xl/sharedStrings.xml><?xml version="1.0" encoding="utf-8"?>
<sst xmlns="http://schemas.openxmlformats.org/spreadsheetml/2006/main" count="309" uniqueCount="88">
  <si>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</si>
  <si>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</si>
  <si>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</si>
  <si>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</si>
  <si>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</si>
  <si>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</si>
  <si>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</si>
  <si>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</si>
  <si>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</si>
  <si>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</si>
  <si>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</si>
  <si>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</si>
  <si>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</si>
  <si>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</si>
  <si>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</si>
  <si>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</si>
  <si>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</si>
  <si>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</si>
  <si>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</si>
  <si>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</si>
  <si>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</si>
  <si>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</si>
  <si>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</si>
  <si>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</si>
  <si>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</si>
  <si>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</si>
  <si>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</si>
  <si>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</si>
  <si>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</si>
  <si>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</si>
  <si>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33-05-00</t>
  </si>
  <si>
    <t>INSTITUTO COLOMBIANO DE ANTROPOLOGIA E HISTORIA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</si>
  <si>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</si>
  <si>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</si>
  <si>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</si>
  <si>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</si>
  <si>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</si>
  <si>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</si>
  <si>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</si>
  <si>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</si>
  <si>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</si>
  <si>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</si>
  <si>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</si>
  <si>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</si>
  <si>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</si>
  <si>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</si>
  <si>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</si>
  <si>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</si>
  <si>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</si>
  <si>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</si>
  <si>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</si>
  <si>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</si>
  <si>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</si>
  <si>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</si>
  <si>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</si>
  <si>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</si>
  <si>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</si>
  <si>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</si>
  <si>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</si>
  <si>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</si>
  <si>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</si>
  <si>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</si>
  <si>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</si>
  <si>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</si>
  <si>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</si>
  <si>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C-3302-1603-8-20302B</t>
  </si>
  <si>
    <t>C</t>
  </si>
  <si>
    <t>3302</t>
  </si>
  <si>
    <t>1603</t>
  </si>
  <si>
    <t>8</t>
  </si>
  <si>
    <t>20302B</t>
  </si>
  <si>
    <t>2. SEGURIDAD HUMANA Y JUSTICIA SOCIAL / B. RECONOCIMIENTO, SALVAGUARDIA Y FOMENTO DE LA MEMORIA VIVA, EL PATRIMONIO, LAS CULTURAS Y LOS SABERES</t>
  </si>
  <si>
    <t>21</t>
  </si>
  <si>
    <t>25</t>
  </si>
  <si>
    <t>C-3399-1603-3-20302B</t>
  </si>
  <si>
    <t>3399</t>
  </si>
  <si>
    <t>3</t>
  </si>
  <si>
    <t>%PAGOS</t>
  </si>
  <si>
    <t xml:space="preserve">SUBTOTAL GASTOS DE PERSONAL </t>
  </si>
  <si>
    <t xml:space="preserve">SUBTOTAL ADQUISICIÓN DE BIENES Y SERVICIOS </t>
  </si>
  <si>
    <t>SUBTOTAL TRANFERENCIAS</t>
  </si>
  <si>
    <t>SUBTOTAL GASTOS POR TRIBUTOS, MULTAS, SANCIONES E INTERESES DE MORA</t>
  </si>
  <si>
    <t xml:space="preserve">TOTAL FUNCIONAMIENTO </t>
  </si>
  <si>
    <t xml:space="preserve">TOTAL INVERSION </t>
  </si>
  <si>
    <t xml:space="preserve">TOTAL PRESUPUESTO </t>
  </si>
  <si>
    <t>% COMPROMISO</t>
  </si>
  <si>
    <t>% OBLIGACIÓN</t>
  </si>
  <si>
    <t xml:space="preserve">INFORME DE EJECUCIÓN PRESUPUESTAL AGREGADA  - PRIMER TRIMESTRE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</si>
</sst>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-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Calibri"/>
      <family val="2"/>
    </font>
    <font>
      <sz val="11"/>
      <color rgb="FF000000"/>
      <name val="Times New Roman"/>
      <family val="1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2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5" fillId="0" borderId="0" xfId="0" applyFont="1"/>
    <xf numFmtId="164" fontId="2" fillId="0" borderId="1" xfId="0" applyNumberFormat="1" applyFont="1" applyBorder="1" applyAlignment="1">
      <alignment horizontal="right" vertical="center" wrapText="1" readingOrder="1"/>
    </xf>
    <xf numFmtId="0" fontId="6" fillId="0" borderId="0" xfId="0" applyFont="1"/>
    <xf numFmtId="164" fontId="7" fillId="0" borderId="1" xfId="0" applyNumberFormat="1" applyFont="1" applyBorder="1" applyAlignment="1">
      <alignment horizontal="right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vertical="center" wrapText="1" readingOrder="1"/>
    </xf>
    <xf numFmtId="0" fontId="9" fillId="0" borderId="0" xfId="0" applyFont="1"/>
    <xf numFmtId="0" fontId="2" fillId="2" borderId="1" xfId="0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left" vertical="center" wrapText="1" readingOrder="1"/>
    </xf>
    <xf numFmtId="0" fontId="10" fillId="4" borderId="1" xfId="0" applyFont="1" applyFill="1" applyBorder="1" applyAlignment="1">
      <alignment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164" fontId="7" fillId="4" borderId="1" xfId="0" applyNumberFormat="1" applyFont="1" applyFill="1" applyBorder="1" applyAlignment="1">
      <alignment horizontal="right" vertical="center" wrapText="1" readingOrder="1"/>
    </xf>
    <xf numFmtId="0" fontId="11" fillId="0" borderId="0" xfId="0" applyFont="1"/>
    <xf numFmtId="9" fontId="7" fillId="0" borderId="1" xfId="1" applyFont="1" applyBorder="1" applyAlignment="1">
      <alignment horizontal="center" vertical="center" wrapText="1" readingOrder="1"/>
    </xf>
    <xf numFmtId="9" fontId="7" fillId="0" borderId="2" xfId="1" applyFont="1" applyBorder="1" applyAlignment="1">
      <alignment horizontal="center" vertical="center" wrapText="1" readingOrder="1"/>
    </xf>
    <xf numFmtId="9" fontId="7" fillId="0" borderId="3" xfId="1" applyFont="1" applyBorder="1" applyAlignment="1">
      <alignment horizontal="center" vertical="center" wrapText="1" readingOrder="1"/>
    </xf>
    <xf numFmtId="9" fontId="7" fillId="0" borderId="4" xfId="1" applyFont="1" applyBorder="1" applyAlignment="1">
      <alignment horizontal="center" vertical="center" wrapText="1" readingOrder="1"/>
    </xf>
    <xf numFmtId="9" fontId="2" fillId="0" borderId="2" xfId="1" applyFont="1" applyBorder="1" applyAlignment="1">
      <alignment horizontal="center" vertical="center" wrapText="1" readingOrder="1"/>
    </xf>
    <xf numFmtId="9" fontId="2" fillId="0" borderId="3" xfId="1" applyFont="1" applyBorder="1" applyAlignment="1">
      <alignment horizontal="center" vertical="center" wrapText="1" readingOrder="1"/>
    </xf>
    <xf numFmtId="9" fontId="2" fillId="0" borderId="4" xfId="1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1162050</xdr:colOff>
      <xdr:row>0</xdr:row>
      <xdr:rowOff>180975</xdr:rowOff>
    </xdr:from>
    <xdr:to>
      <xdr:col>27</xdr:col>
      <xdr:colOff>533400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9A4DD-E4C5-4A3D-AFE4-037E9F6A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35875" y="180975"/>
          <a:ext cx="37719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37"/>
  <sheetViews>
    <sheetView showGridLines="0" tabSelected="1" topLeftCell="M1" zoomScaleNormal="100" workbookViewId="0">
      <selection activeCell="X40" sqref="X4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20" bestFit="1" customWidth="1"/>
    <col min="20" max="20" width="18.85546875" customWidth="1"/>
    <col min="21" max="21" width="22.7109375" customWidth="1"/>
    <col min="22" max="24" width="18.85546875" customWidth="1"/>
    <col min="25" max="25" width="0" hidden="1" customWidth="1"/>
    <col min="26" max="26" width="15" customWidth="1"/>
    <col min="27" max="27" width="13.28515625" customWidth="1"/>
    <col min="28" max="28" width="12.5703125" customWidth="1"/>
  </cols>
  <sheetData>
    <row r="5" spans="1:28" ht="18.75" x14ac:dyDescent="0.3">
      <c r="M5" s="34" t="s">
        <v>87</v>
      </c>
    </row>
    <row r="8" spans="1:28" x14ac:dyDescent="0.25">
      <c r="A8" s="1" t="s">
        <v>0</v>
      </c>
      <c r="B8" s="1">
        <v>2025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  <c r="J8" s="2" t="s">
        <v>1</v>
      </c>
      <c r="K8" s="2" t="s">
        <v>1</v>
      </c>
      <c r="L8" s="2" t="s">
        <v>1</v>
      </c>
      <c r="M8" s="2" t="s">
        <v>1</v>
      </c>
      <c r="N8" s="2" t="s">
        <v>1</v>
      </c>
      <c r="O8" s="2" t="s">
        <v>1</v>
      </c>
      <c r="P8" s="2" t="s">
        <v>1</v>
      </c>
      <c r="Q8" s="2" t="s">
        <v>1</v>
      </c>
      <c r="R8" s="2" t="s">
        <v>1</v>
      </c>
      <c r="S8" s="2" t="s">
        <v>1</v>
      </c>
      <c r="T8" s="2" t="s">
        <v>1</v>
      </c>
      <c r="U8" s="2" t="s">
        <v>1</v>
      </c>
      <c r="V8" s="2" t="s">
        <v>1</v>
      </c>
      <c r="W8" s="2" t="s">
        <v>1</v>
      </c>
      <c r="X8" s="2" t="s">
        <v>1</v>
      </c>
      <c r="Z8" s="2"/>
      <c r="AA8" s="2"/>
    </row>
    <row r="9" spans="1:28" x14ac:dyDescent="0.25">
      <c r="A9" s="1" t="s">
        <v>2</v>
      </c>
      <c r="B9" s="1" t="s">
        <v>3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  <c r="S9" s="2" t="s">
        <v>1</v>
      </c>
      <c r="T9" s="2" t="s">
        <v>1</v>
      </c>
      <c r="U9" s="2" t="s">
        <v>1</v>
      </c>
      <c r="V9" s="2" t="s">
        <v>1</v>
      </c>
      <c r="W9" s="2" t="s">
        <v>1</v>
      </c>
      <c r="X9" s="2" t="s">
        <v>1</v>
      </c>
      <c r="Z9" s="2"/>
      <c r="AA9" s="2"/>
    </row>
    <row r="10" spans="1:28" x14ac:dyDescent="0.25">
      <c r="A10" s="1" t="s">
        <v>4</v>
      </c>
      <c r="B10" s="1" t="s">
        <v>5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 t="s">
        <v>1</v>
      </c>
      <c r="W10" s="2" t="s">
        <v>1</v>
      </c>
      <c r="X10" s="2" t="s">
        <v>1</v>
      </c>
      <c r="Z10" s="2"/>
      <c r="AA10" s="2"/>
    </row>
    <row r="11" spans="1:28" ht="24" x14ac:dyDescent="0.25">
      <c r="A11" s="1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1" t="s">
        <v>19</v>
      </c>
      <c r="O11" s="1" t="s">
        <v>20</v>
      </c>
      <c r="P11" s="1" t="s">
        <v>21</v>
      </c>
      <c r="Q11" s="1" t="s">
        <v>22</v>
      </c>
      <c r="R11" s="1" t="s">
        <v>23</v>
      </c>
      <c r="S11" s="1" t="s">
        <v>24</v>
      </c>
      <c r="T11" s="1" t="s">
        <v>25</v>
      </c>
      <c r="U11" s="1" t="s">
        <v>26</v>
      </c>
      <c r="V11" s="1" t="s">
        <v>27</v>
      </c>
      <c r="W11" s="1" t="s">
        <v>28</v>
      </c>
      <c r="X11" s="1" t="s">
        <v>29</v>
      </c>
      <c r="Z11" s="1" t="s">
        <v>85</v>
      </c>
      <c r="AA11" s="1" t="s">
        <v>86</v>
      </c>
      <c r="AB11" s="1" t="s">
        <v>77</v>
      </c>
    </row>
    <row r="12" spans="1:28" ht="22.5" x14ac:dyDescent="0.25">
      <c r="A12" s="3" t="s">
        <v>30</v>
      </c>
      <c r="B12" s="4" t="s">
        <v>31</v>
      </c>
      <c r="C12" s="5" t="s">
        <v>32</v>
      </c>
      <c r="D12" s="3" t="s">
        <v>33</v>
      </c>
      <c r="E12" s="3" t="s">
        <v>34</v>
      </c>
      <c r="F12" s="3" t="s">
        <v>34</v>
      </c>
      <c r="G12" s="3" t="s">
        <v>34</v>
      </c>
      <c r="H12" s="3"/>
      <c r="I12" s="3"/>
      <c r="J12" s="3"/>
      <c r="K12" s="3"/>
      <c r="L12" s="3"/>
      <c r="M12" s="3" t="s">
        <v>35</v>
      </c>
      <c r="N12" s="3" t="s">
        <v>36</v>
      </c>
      <c r="O12" s="3" t="s">
        <v>37</v>
      </c>
      <c r="P12" s="4" t="s">
        <v>38</v>
      </c>
      <c r="Q12" s="6">
        <v>6884601346</v>
      </c>
      <c r="R12" s="6">
        <v>0</v>
      </c>
      <c r="S12" s="6">
        <v>6884601346</v>
      </c>
      <c r="T12" s="6">
        <v>0</v>
      </c>
      <c r="U12" s="6">
        <v>1547237439</v>
      </c>
      <c r="V12" s="6">
        <v>1547237439</v>
      </c>
      <c r="W12" s="6">
        <v>1547237439</v>
      </c>
      <c r="X12" s="6">
        <v>1547237439</v>
      </c>
      <c r="Z12" s="36">
        <f>+U28/Q28</f>
        <v>0.21072068742355007</v>
      </c>
      <c r="AA12" s="36">
        <f>+V28/Q28</f>
        <v>0.10701409049470352</v>
      </c>
      <c r="AB12" s="36">
        <f>+X28/Q28</f>
        <v>0.107005860387711</v>
      </c>
    </row>
    <row r="13" spans="1:28" ht="22.5" x14ac:dyDescent="0.25">
      <c r="A13" s="3" t="s">
        <v>30</v>
      </c>
      <c r="B13" s="4" t="s">
        <v>31</v>
      </c>
      <c r="C13" s="5" t="s">
        <v>39</v>
      </c>
      <c r="D13" s="3" t="s">
        <v>33</v>
      </c>
      <c r="E13" s="3" t="s">
        <v>34</v>
      </c>
      <c r="F13" s="3" t="s">
        <v>34</v>
      </c>
      <c r="G13" s="3" t="s">
        <v>40</v>
      </c>
      <c r="H13" s="3"/>
      <c r="I13" s="3"/>
      <c r="J13" s="3"/>
      <c r="K13" s="3"/>
      <c r="L13" s="3"/>
      <c r="M13" s="3" t="s">
        <v>35</v>
      </c>
      <c r="N13" s="3" t="s">
        <v>36</v>
      </c>
      <c r="O13" s="3" t="s">
        <v>37</v>
      </c>
      <c r="P13" s="4" t="s">
        <v>41</v>
      </c>
      <c r="Q13" s="6">
        <v>2594265303</v>
      </c>
      <c r="R13" s="6">
        <v>0</v>
      </c>
      <c r="S13" s="6">
        <v>2594265303</v>
      </c>
      <c r="T13" s="6">
        <v>0</v>
      </c>
      <c r="U13" s="6">
        <v>624314903</v>
      </c>
      <c r="V13" s="6">
        <v>624314903</v>
      </c>
      <c r="W13" s="6">
        <v>624314903</v>
      </c>
      <c r="X13" s="6">
        <v>624314903</v>
      </c>
      <c r="Z13" s="37"/>
      <c r="AA13" s="37"/>
      <c r="AB13" s="37"/>
    </row>
    <row r="14" spans="1:28" ht="33.75" x14ac:dyDescent="0.25">
      <c r="A14" s="3" t="s">
        <v>30</v>
      </c>
      <c r="B14" s="4" t="s">
        <v>31</v>
      </c>
      <c r="C14" s="5" t="s">
        <v>42</v>
      </c>
      <c r="D14" s="3" t="s">
        <v>33</v>
      </c>
      <c r="E14" s="3" t="s">
        <v>34</v>
      </c>
      <c r="F14" s="3" t="s">
        <v>34</v>
      </c>
      <c r="G14" s="3" t="s">
        <v>43</v>
      </c>
      <c r="H14" s="3"/>
      <c r="I14" s="3"/>
      <c r="J14" s="3"/>
      <c r="K14" s="3"/>
      <c r="L14" s="3"/>
      <c r="M14" s="3" t="s">
        <v>35</v>
      </c>
      <c r="N14" s="3" t="s">
        <v>36</v>
      </c>
      <c r="O14" s="3" t="s">
        <v>37</v>
      </c>
      <c r="P14" s="4" t="s">
        <v>44</v>
      </c>
      <c r="Q14" s="6">
        <v>912004456</v>
      </c>
      <c r="R14" s="6">
        <v>0</v>
      </c>
      <c r="S14" s="6">
        <v>897004456</v>
      </c>
      <c r="T14" s="6">
        <v>15000000</v>
      </c>
      <c r="U14" s="6">
        <v>138577141</v>
      </c>
      <c r="V14" s="6">
        <v>138577141</v>
      </c>
      <c r="W14" s="6">
        <v>138577141</v>
      </c>
      <c r="X14" s="6">
        <v>138577141</v>
      </c>
      <c r="Z14" s="37"/>
      <c r="AA14" s="37"/>
      <c r="AB14" s="37"/>
    </row>
    <row r="15" spans="1:28" s="10" customFormat="1" ht="24" x14ac:dyDescent="0.2">
      <c r="A15" s="18"/>
      <c r="B15" s="19"/>
      <c r="C15" s="20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 t="s">
        <v>78</v>
      </c>
      <c r="Q15" s="21">
        <f>SUM(Q12:Q14)</f>
        <v>10390871105</v>
      </c>
      <c r="R15" s="21">
        <f t="shared" ref="R15:Y15" si="0">SUM(R12:R14)</f>
        <v>0</v>
      </c>
      <c r="S15" s="21">
        <f t="shared" si="0"/>
        <v>10375871105</v>
      </c>
      <c r="T15" s="21">
        <f t="shared" si="0"/>
        <v>15000000</v>
      </c>
      <c r="U15" s="21">
        <f t="shared" si="0"/>
        <v>2310129483</v>
      </c>
      <c r="V15" s="21">
        <f t="shared" si="0"/>
        <v>2310129483</v>
      </c>
      <c r="W15" s="21">
        <f t="shared" si="0"/>
        <v>2310129483</v>
      </c>
      <c r="X15" s="21">
        <f t="shared" si="0"/>
        <v>2310129483</v>
      </c>
      <c r="Y15" s="9">
        <f t="shared" si="0"/>
        <v>0</v>
      </c>
      <c r="Z15" s="37"/>
      <c r="AA15" s="37"/>
      <c r="AB15" s="37"/>
    </row>
    <row r="16" spans="1:28" ht="22.5" x14ac:dyDescent="0.25">
      <c r="A16" s="3" t="s">
        <v>30</v>
      </c>
      <c r="B16" s="4" t="s">
        <v>31</v>
      </c>
      <c r="C16" s="5" t="s">
        <v>45</v>
      </c>
      <c r="D16" s="3" t="s">
        <v>33</v>
      </c>
      <c r="E16" s="3" t="s">
        <v>40</v>
      </c>
      <c r="F16" s="3"/>
      <c r="G16" s="3"/>
      <c r="H16" s="3"/>
      <c r="I16" s="3"/>
      <c r="J16" s="3"/>
      <c r="K16" s="3"/>
      <c r="L16" s="3"/>
      <c r="M16" s="3" t="s">
        <v>35</v>
      </c>
      <c r="N16" s="3" t="s">
        <v>36</v>
      </c>
      <c r="O16" s="3" t="s">
        <v>37</v>
      </c>
      <c r="P16" s="4" t="s">
        <v>46</v>
      </c>
      <c r="Q16" s="6">
        <v>1803485220</v>
      </c>
      <c r="R16" s="6">
        <v>0</v>
      </c>
      <c r="S16" s="6">
        <v>1765683209.2</v>
      </c>
      <c r="T16" s="6">
        <v>37802010.799999997</v>
      </c>
      <c r="U16" s="6">
        <v>1625329216.6500001</v>
      </c>
      <c r="V16" s="6">
        <v>512465485</v>
      </c>
      <c r="W16" s="6">
        <v>512465485</v>
      </c>
      <c r="X16" s="6">
        <v>512465485</v>
      </c>
      <c r="Z16" s="37"/>
      <c r="AA16" s="37"/>
      <c r="AB16" s="37"/>
    </row>
    <row r="17" spans="1:28" ht="22.5" x14ac:dyDescent="0.25">
      <c r="A17" s="3" t="s">
        <v>30</v>
      </c>
      <c r="B17" s="4" t="s">
        <v>31</v>
      </c>
      <c r="C17" s="5" t="s">
        <v>45</v>
      </c>
      <c r="D17" s="3" t="s">
        <v>33</v>
      </c>
      <c r="E17" s="3" t="s">
        <v>40</v>
      </c>
      <c r="F17" s="3"/>
      <c r="G17" s="3"/>
      <c r="H17" s="3"/>
      <c r="I17" s="3"/>
      <c r="J17" s="3"/>
      <c r="K17" s="3"/>
      <c r="L17" s="3"/>
      <c r="M17" s="3" t="s">
        <v>47</v>
      </c>
      <c r="N17" s="3" t="s">
        <v>48</v>
      </c>
      <c r="O17" s="3" t="s">
        <v>37</v>
      </c>
      <c r="P17" s="4" t="s">
        <v>46</v>
      </c>
      <c r="Q17" s="6">
        <v>2529219013</v>
      </c>
      <c r="R17" s="6">
        <v>0</v>
      </c>
      <c r="S17" s="6">
        <v>2240602725.3000002</v>
      </c>
      <c r="T17" s="6">
        <v>288616287.69999999</v>
      </c>
      <c r="U17" s="6">
        <v>1875537649.3800001</v>
      </c>
      <c r="V17" s="6">
        <v>112615771.05</v>
      </c>
      <c r="W17" s="6">
        <v>112387550.05</v>
      </c>
      <c r="X17" s="6">
        <v>112387550.05</v>
      </c>
      <c r="Z17" s="37"/>
      <c r="AA17" s="37"/>
      <c r="AB17" s="37"/>
    </row>
    <row r="18" spans="1:28" s="10" customFormat="1" ht="24" x14ac:dyDescent="0.2">
      <c r="A18" s="18"/>
      <c r="B18" s="19"/>
      <c r="C18" s="2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 t="s">
        <v>79</v>
      </c>
      <c r="Q18" s="21">
        <f>+Q16+Q17</f>
        <v>4332704233</v>
      </c>
      <c r="R18" s="21">
        <f t="shared" ref="R18:Y18" si="1">+R16+R17</f>
        <v>0</v>
      </c>
      <c r="S18" s="21">
        <f t="shared" si="1"/>
        <v>4006285934.5</v>
      </c>
      <c r="T18" s="21">
        <f t="shared" si="1"/>
        <v>326418298.5</v>
      </c>
      <c r="U18" s="21">
        <f t="shared" si="1"/>
        <v>3500866866.0300002</v>
      </c>
      <c r="V18" s="21">
        <f t="shared" si="1"/>
        <v>625081256.04999995</v>
      </c>
      <c r="W18" s="21">
        <f t="shared" si="1"/>
        <v>624853035.04999995</v>
      </c>
      <c r="X18" s="21">
        <f t="shared" si="1"/>
        <v>624853035.04999995</v>
      </c>
      <c r="Y18" s="9">
        <f t="shared" si="1"/>
        <v>0</v>
      </c>
      <c r="Z18" s="37"/>
      <c r="AA18" s="37"/>
      <c r="AB18" s="37"/>
    </row>
    <row r="19" spans="1:28" ht="33.75" x14ac:dyDescent="0.25">
      <c r="A19" s="3" t="s">
        <v>30</v>
      </c>
      <c r="B19" s="4" t="s">
        <v>31</v>
      </c>
      <c r="C19" s="5" t="s">
        <v>49</v>
      </c>
      <c r="D19" s="3" t="s">
        <v>33</v>
      </c>
      <c r="E19" s="3" t="s">
        <v>43</v>
      </c>
      <c r="F19" s="3" t="s">
        <v>43</v>
      </c>
      <c r="G19" s="3" t="s">
        <v>34</v>
      </c>
      <c r="H19" s="3" t="s">
        <v>50</v>
      </c>
      <c r="I19" s="3"/>
      <c r="J19" s="3"/>
      <c r="K19" s="3"/>
      <c r="L19" s="3"/>
      <c r="M19" s="3" t="s">
        <v>35</v>
      </c>
      <c r="N19" s="3" t="s">
        <v>36</v>
      </c>
      <c r="O19" s="3" t="s">
        <v>37</v>
      </c>
      <c r="P19" s="4" t="s">
        <v>51</v>
      </c>
      <c r="Q19" s="6">
        <v>12000000000</v>
      </c>
      <c r="R19" s="6">
        <v>12000000000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Z19" s="37"/>
      <c r="AA19" s="37"/>
      <c r="AB19" s="37"/>
    </row>
    <row r="20" spans="1:28" ht="33.75" x14ac:dyDescent="0.25">
      <c r="A20" s="3" t="s">
        <v>30</v>
      </c>
      <c r="B20" s="4" t="s">
        <v>31</v>
      </c>
      <c r="C20" s="5" t="s">
        <v>49</v>
      </c>
      <c r="D20" s="3" t="s">
        <v>33</v>
      </c>
      <c r="E20" s="3" t="s">
        <v>43</v>
      </c>
      <c r="F20" s="3" t="s">
        <v>43</v>
      </c>
      <c r="G20" s="3" t="s">
        <v>34</v>
      </c>
      <c r="H20" s="3" t="s">
        <v>50</v>
      </c>
      <c r="I20" s="3"/>
      <c r="J20" s="3"/>
      <c r="K20" s="3"/>
      <c r="L20" s="3"/>
      <c r="M20" s="3" t="s">
        <v>47</v>
      </c>
      <c r="N20" s="3" t="s">
        <v>48</v>
      </c>
      <c r="O20" s="3" t="s">
        <v>37</v>
      </c>
      <c r="P20" s="4" t="s">
        <v>51</v>
      </c>
      <c r="Q20" s="6">
        <v>365843803</v>
      </c>
      <c r="R20" s="6">
        <v>365843803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Z20" s="37"/>
      <c r="AA20" s="37"/>
      <c r="AB20" s="37"/>
    </row>
    <row r="21" spans="1:28" ht="33.75" x14ac:dyDescent="0.25">
      <c r="A21" s="3" t="s">
        <v>30</v>
      </c>
      <c r="B21" s="4" t="s">
        <v>31</v>
      </c>
      <c r="C21" s="5" t="s">
        <v>52</v>
      </c>
      <c r="D21" s="3" t="s">
        <v>33</v>
      </c>
      <c r="E21" s="3" t="s">
        <v>43</v>
      </c>
      <c r="F21" s="3" t="s">
        <v>53</v>
      </c>
      <c r="G21" s="3" t="s">
        <v>40</v>
      </c>
      <c r="H21" s="3" t="s">
        <v>54</v>
      </c>
      <c r="I21" s="3"/>
      <c r="J21" s="3"/>
      <c r="K21" s="3"/>
      <c r="L21" s="3"/>
      <c r="M21" s="3" t="s">
        <v>35</v>
      </c>
      <c r="N21" s="3" t="s">
        <v>36</v>
      </c>
      <c r="O21" s="3" t="s">
        <v>37</v>
      </c>
      <c r="P21" s="4" t="s">
        <v>55</v>
      </c>
      <c r="Q21" s="6">
        <v>32000000</v>
      </c>
      <c r="R21" s="6">
        <v>0</v>
      </c>
      <c r="S21" s="6">
        <v>32000000</v>
      </c>
      <c r="T21" s="6">
        <v>0</v>
      </c>
      <c r="U21" s="6">
        <v>354361</v>
      </c>
      <c r="V21" s="6">
        <v>354361</v>
      </c>
      <c r="W21" s="6">
        <v>354361</v>
      </c>
      <c r="X21" s="6">
        <v>354361</v>
      </c>
      <c r="Z21" s="37"/>
      <c r="AA21" s="37"/>
      <c r="AB21" s="37"/>
    </row>
    <row r="22" spans="1:28" ht="22.5" x14ac:dyDescent="0.25">
      <c r="A22" s="3" t="s">
        <v>30</v>
      </c>
      <c r="B22" s="4" t="s">
        <v>31</v>
      </c>
      <c r="C22" s="5" t="s">
        <v>56</v>
      </c>
      <c r="D22" s="3" t="s">
        <v>33</v>
      </c>
      <c r="E22" s="3" t="s">
        <v>43</v>
      </c>
      <c r="F22" s="3" t="s">
        <v>36</v>
      </c>
      <c r="G22" s="3"/>
      <c r="H22" s="3"/>
      <c r="I22" s="3"/>
      <c r="J22" s="3"/>
      <c r="K22" s="3"/>
      <c r="L22" s="3"/>
      <c r="M22" s="3" t="s">
        <v>35</v>
      </c>
      <c r="N22" s="3" t="s">
        <v>36</v>
      </c>
      <c r="O22" s="3" t="s">
        <v>37</v>
      </c>
      <c r="P22" s="4" t="s">
        <v>57</v>
      </c>
      <c r="Q22" s="6">
        <v>393834400</v>
      </c>
      <c r="R22" s="6">
        <v>0</v>
      </c>
      <c r="S22" s="6">
        <v>0</v>
      </c>
      <c r="T22" s="6">
        <v>393834400</v>
      </c>
      <c r="U22" s="6">
        <v>0</v>
      </c>
      <c r="V22" s="6">
        <v>0</v>
      </c>
      <c r="W22" s="6">
        <v>0</v>
      </c>
      <c r="X22" s="6">
        <v>0</v>
      </c>
      <c r="Z22" s="37"/>
      <c r="AA22" s="37"/>
      <c r="AB22" s="37"/>
    </row>
    <row r="23" spans="1:28" ht="22.5" x14ac:dyDescent="0.25">
      <c r="A23" s="3" t="s">
        <v>30</v>
      </c>
      <c r="B23" s="4" t="s">
        <v>31</v>
      </c>
      <c r="C23" s="5" t="s">
        <v>56</v>
      </c>
      <c r="D23" s="3" t="s">
        <v>33</v>
      </c>
      <c r="E23" s="3" t="s">
        <v>43</v>
      </c>
      <c r="F23" s="3" t="s">
        <v>36</v>
      </c>
      <c r="G23" s="3"/>
      <c r="H23" s="3"/>
      <c r="I23" s="3"/>
      <c r="J23" s="3"/>
      <c r="K23" s="3"/>
      <c r="L23" s="3"/>
      <c r="M23" s="3" t="s">
        <v>47</v>
      </c>
      <c r="N23" s="3" t="s">
        <v>48</v>
      </c>
      <c r="O23" s="3" t="s">
        <v>37</v>
      </c>
      <c r="P23" s="4" t="s">
        <v>57</v>
      </c>
      <c r="Q23" s="6">
        <v>50000000</v>
      </c>
      <c r="R23" s="6">
        <v>0</v>
      </c>
      <c r="S23" s="6">
        <v>0</v>
      </c>
      <c r="T23" s="6">
        <v>50000000</v>
      </c>
      <c r="U23" s="6">
        <v>0</v>
      </c>
      <c r="V23" s="6">
        <v>0</v>
      </c>
      <c r="W23" s="6">
        <v>0</v>
      </c>
      <c r="X23" s="6">
        <v>0</v>
      </c>
      <c r="Z23" s="37"/>
      <c r="AA23" s="37"/>
      <c r="AB23" s="37"/>
    </row>
    <row r="24" spans="1:28" s="10" customFormat="1" ht="12" x14ac:dyDescent="0.2">
      <c r="A24" s="18"/>
      <c r="B24" s="19"/>
      <c r="C24" s="2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 t="s">
        <v>80</v>
      </c>
      <c r="Q24" s="21">
        <f>SUM(Q19:Q23)</f>
        <v>12841678203</v>
      </c>
      <c r="R24" s="21">
        <f t="shared" ref="R24:Y24" si="2">SUM(R19:R23)</f>
        <v>12365843803</v>
      </c>
      <c r="S24" s="21">
        <f t="shared" si="2"/>
        <v>32000000</v>
      </c>
      <c r="T24" s="21">
        <f t="shared" si="2"/>
        <v>443834400</v>
      </c>
      <c r="U24" s="21">
        <f t="shared" si="2"/>
        <v>354361</v>
      </c>
      <c r="V24" s="21">
        <f t="shared" si="2"/>
        <v>354361</v>
      </c>
      <c r="W24" s="21">
        <f t="shared" si="2"/>
        <v>354361</v>
      </c>
      <c r="X24" s="21">
        <f t="shared" si="2"/>
        <v>354361</v>
      </c>
      <c r="Y24" s="9">
        <f t="shared" si="2"/>
        <v>0</v>
      </c>
      <c r="Z24" s="37"/>
      <c r="AA24" s="37"/>
      <c r="AB24" s="37"/>
    </row>
    <row r="25" spans="1:28" ht="22.5" x14ac:dyDescent="0.25">
      <c r="A25" s="3" t="s">
        <v>30</v>
      </c>
      <c r="B25" s="4" t="s">
        <v>31</v>
      </c>
      <c r="C25" s="5" t="s">
        <v>58</v>
      </c>
      <c r="D25" s="3" t="s">
        <v>33</v>
      </c>
      <c r="E25" s="3" t="s">
        <v>59</v>
      </c>
      <c r="F25" s="3" t="s">
        <v>34</v>
      </c>
      <c r="G25" s="3"/>
      <c r="H25" s="3"/>
      <c r="I25" s="3"/>
      <c r="J25" s="3"/>
      <c r="K25" s="3"/>
      <c r="L25" s="3"/>
      <c r="M25" s="3" t="s">
        <v>47</v>
      </c>
      <c r="N25" s="3" t="s">
        <v>48</v>
      </c>
      <c r="O25" s="3" t="s">
        <v>37</v>
      </c>
      <c r="P25" s="4" t="s">
        <v>60</v>
      </c>
      <c r="Q25" s="6">
        <v>90000000</v>
      </c>
      <c r="R25" s="6">
        <v>0</v>
      </c>
      <c r="S25" s="6">
        <v>35500000</v>
      </c>
      <c r="T25" s="6">
        <v>54500000</v>
      </c>
      <c r="U25" s="6">
        <v>31937360</v>
      </c>
      <c r="V25" s="6">
        <v>31937360</v>
      </c>
      <c r="W25" s="6">
        <v>31937360</v>
      </c>
      <c r="X25" s="6">
        <v>31937360</v>
      </c>
      <c r="Z25" s="37"/>
      <c r="AA25" s="37"/>
      <c r="AB25" s="37"/>
    </row>
    <row r="26" spans="1:28" ht="22.5" x14ac:dyDescent="0.25">
      <c r="A26" s="3" t="s">
        <v>30</v>
      </c>
      <c r="B26" s="4" t="s">
        <v>31</v>
      </c>
      <c r="C26" s="5" t="s">
        <v>61</v>
      </c>
      <c r="D26" s="3" t="s">
        <v>33</v>
      </c>
      <c r="E26" s="3" t="s">
        <v>59</v>
      </c>
      <c r="F26" s="3" t="s">
        <v>53</v>
      </c>
      <c r="G26" s="3" t="s">
        <v>34</v>
      </c>
      <c r="H26" s="3"/>
      <c r="I26" s="3"/>
      <c r="J26" s="3"/>
      <c r="K26" s="3"/>
      <c r="L26" s="3"/>
      <c r="M26" s="3" t="s">
        <v>35</v>
      </c>
      <c r="N26" s="3" t="s">
        <v>62</v>
      </c>
      <c r="O26" s="3" t="s">
        <v>63</v>
      </c>
      <c r="P26" s="4" t="s">
        <v>64</v>
      </c>
      <c r="Q26" s="6">
        <v>74762631</v>
      </c>
      <c r="R26" s="6">
        <v>0</v>
      </c>
      <c r="S26" s="6">
        <v>0</v>
      </c>
      <c r="T26" s="6">
        <v>74762631</v>
      </c>
      <c r="U26" s="6">
        <v>0</v>
      </c>
      <c r="V26" s="6">
        <v>0</v>
      </c>
      <c r="W26" s="6">
        <v>0</v>
      </c>
      <c r="X26" s="6">
        <v>0</v>
      </c>
      <c r="Z26" s="37"/>
      <c r="AA26" s="37"/>
      <c r="AB26" s="37"/>
    </row>
    <row r="27" spans="1:28" s="15" customFormat="1" ht="48" x14ac:dyDescent="0.2">
      <c r="A27" s="12"/>
      <c r="B27" s="13"/>
      <c r="C27" s="1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7" t="s">
        <v>81</v>
      </c>
      <c r="Q27" s="9">
        <f>+Q25+Q26</f>
        <v>164762631</v>
      </c>
      <c r="R27" s="9">
        <f t="shared" ref="R27:Y27" si="3">+R25+R26</f>
        <v>0</v>
      </c>
      <c r="S27" s="9">
        <f t="shared" si="3"/>
        <v>35500000</v>
      </c>
      <c r="T27" s="9">
        <f t="shared" si="3"/>
        <v>129262631</v>
      </c>
      <c r="U27" s="9">
        <f t="shared" si="3"/>
        <v>31937360</v>
      </c>
      <c r="V27" s="9">
        <f t="shared" si="3"/>
        <v>31937360</v>
      </c>
      <c r="W27" s="9">
        <f t="shared" si="3"/>
        <v>31937360</v>
      </c>
      <c r="X27" s="9">
        <f t="shared" si="3"/>
        <v>31937360</v>
      </c>
      <c r="Y27" s="9">
        <f t="shared" si="3"/>
        <v>0</v>
      </c>
      <c r="Z27" s="37"/>
      <c r="AA27" s="37"/>
      <c r="AB27" s="37"/>
    </row>
    <row r="28" spans="1:28" s="8" customFormat="1" ht="28.5" x14ac:dyDescent="0.25">
      <c r="A28" s="22"/>
      <c r="B28" s="23"/>
      <c r="C28" s="24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 t="s">
        <v>82</v>
      </c>
      <c r="Q28" s="25">
        <f>+Q15+Q18+Q24+Q27</f>
        <v>27730016172</v>
      </c>
      <c r="R28" s="25">
        <f t="shared" ref="R28:Y28" si="4">+R15+R18+R24+R27</f>
        <v>12365843803</v>
      </c>
      <c r="S28" s="25">
        <f t="shared" si="4"/>
        <v>14449657039.5</v>
      </c>
      <c r="T28" s="25">
        <f t="shared" si="4"/>
        <v>914515329.5</v>
      </c>
      <c r="U28" s="25">
        <f t="shared" si="4"/>
        <v>5843288070.0300007</v>
      </c>
      <c r="V28" s="25">
        <f t="shared" si="4"/>
        <v>2967502460.0500002</v>
      </c>
      <c r="W28" s="25">
        <f t="shared" si="4"/>
        <v>2967274239.0500002</v>
      </c>
      <c r="X28" s="25">
        <f t="shared" si="4"/>
        <v>2967274239.0500002</v>
      </c>
      <c r="Y28" s="11">
        <f t="shared" si="4"/>
        <v>0</v>
      </c>
      <c r="Z28" s="38"/>
      <c r="AA28" s="38"/>
      <c r="AB28" s="38"/>
    </row>
    <row r="29" spans="1:28" ht="78.75" x14ac:dyDescent="0.25">
      <c r="A29" s="3" t="s">
        <v>30</v>
      </c>
      <c r="B29" s="4" t="s">
        <v>31</v>
      </c>
      <c r="C29" s="5" t="s">
        <v>65</v>
      </c>
      <c r="D29" s="3" t="s">
        <v>66</v>
      </c>
      <c r="E29" s="3" t="s">
        <v>67</v>
      </c>
      <c r="F29" s="3" t="s">
        <v>68</v>
      </c>
      <c r="G29" s="3" t="s">
        <v>69</v>
      </c>
      <c r="H29" s="3" t="s">
        <v>70</v>
      </c>
      <c r="I29" s="3"/>
      <c r="J29" s="3"/>
      <c r="K29" s="3"/>
      <c r="L29" s="3"/>
      <c r="M29" s="3" t="s">
        <v>35</v>
      </c>
      <c r="N29" s="3" t="s">
        <v>36</v>
      </c>
      <c r="O29" s="3" t="s">
        <v>37</v>
      </c>
      <c r="P29" s="4" t="s">
        <v>71</v>
      </c>
      <c r="Q29" s="6">
        <v>19600994064</v>
      </c>
      <c r="R29" s="6">
        <v>0</v>
      </c>
      <c r="S29" s="6">
        <v>19491962557</v>
      </c>
      <c r="T29" s="6">
        <v>109031507</v>
      </c>
      <c r="U29" s="6">
        <v>11612256127</v>
      </c>
      <c r="V29" s="6">
        <v>1554686409</v>
      </c>
      <c r="W29" s="6">
        <v>1527402009</v>
      </c>
      <c r="X29" s="6">
        <v>1123608087</v>
      </c>
      <c r="Z29" s="39">
        <f>+U34/Q34</f>
        <v>0.50172053877021794</v>
      </c>
      <c r="AA29" s="39">
        <f>+V34/Q34</f>
        <v>5.9254099755983031E-2</v>
      </c>
      <c r="AB29" s="39">
        <f>+X34/Q34</f>
        <v>4.5205417149022868E-2</v>
      </c>
    </row>
    <row r="30" spans="1:28" ht="78.75" x14ac:dyDescent="0.25">
      <c r="A30" s="3" t="s">
        <v>30</v>
      </c>
      <c r="B30" s="4" t="s">
        <v>31</v>
      </c>
      <c r="C30" s="5" t="s">
        <v>65</v>
      </c>
      <c r="D30" s="3" t="s">
        <v>66</v>
      </c>
      <c r="E30" s="3" t="s">
        <v>67</v>
      </c>
      <c r="F30" s="3" t="s">
        <v>68</v>
      </c>
      <c r="G30" s="3" t="s">
        <v>69</v>
      </c>
      <c r="H30" s="3" t="s">
        <v>70</v>
      </c>
      <c r="I30" s="3"/>
      <c r="J30" s="3"/>
      <c r="K30" s="3"/>
      <c r="L30" s="3"/>
      <c r="M30" s="3" t="s">
        <v>47</v>
      </c>
      <c r="N30" s="3" t="s">
        <v>48</v>
      </c>
      <c r="O30" s="3" t="s">
        <v>37</v>
      </c>
      <c r="P30" s="4" t="s">
        <v>71</v>
      </c>
      <c r="Q30" s="6">
        <v>2776961062</v>
      </c>
      <c r="R30" s="6">
        <v>0</v>
      </c>
      <c r="S30" s="6">
        <v>880013646</v>
      </c>
      <c r="T30" s="6">
        <v>1896947416</v>
      </c>
      <c r="U30" s="6">
        <v>326218200</v>
      </c>
      <c r="V30" s="6">
        <v>0</v>
      </c>
      <c r="W30" s="6">
        <v>0</v>
      </c>
      <c r="X30" s="6">
        <v>0</v>
      </c>
      <c r="Z30" s="40"/>
      <c r="AA30" s="40"/>
      <c r="AB30" s="40"/>
    </row>
    <row r="31" spans="1:28" ht="78.75" x14ac:dyDescent="0.25">
      <c r="A31" s="3" t="s">
        <v>30</v>
      </c>
      <c r="B31" s="4" t="s">
        <v>31</v>
      </c>
      <c r="C31" s="5" t="s">
        <v>65</v>
      </c>
      <c r="D31" s="3" t="s">
        <v>66</v>
      </c>
      <c r="E31" s="3" t="s">
        <v>67</v>
      </c>
      <c r="F31" s="3" t="s">
        <v>68</v>
      </c>
      <c r="G31" s="3" t="s">
        <v>69</v>
      </c>
      <c r="H31" s="3" t="s">
        <v>70</v>
      </c>
      <c r="I31" s="3"/>
      <c r="J31" s="3"/>
      <c r="K31" s="3"/>
      <c r="L31" s="3"/>
      <c r="M31" s="3" t="s">
        <v>47</v>
      </c>
      <c r="N31" s="3" t="s">
        <v>72</v>
      </c>
      <c r="O31" s="3" t="s">
        <v>37</v>
      </c>
      <c r="P31" s="4" t="s">
        <v>71</v>
      </c>
      <c r="Q31" s="6">
        <v>1967546067</v>
      </c>
      <c r="R31" s="6">
        <v>0</v>
      </c>
      <c r="S31" s="6">
        <v>1930704707</v>
      </c>
      <c r="T31" s="6">
        <v>36841360</v>
      </c>
      <c r="U31" s="6">
        <v>856495990</v>
      </c>
      <c r="V31" s="6">
        <v>23374476</v>
      </c>
      <c r="W31" s="6">
        <v>20226276</v>
      </c>
      <c r="X31" s="6">
        <v>11640276</v>
      </c>
      <c r="Z31" s="40"/>
      <c r="AA31" s="40"/>
      <c r="AB31" s="40"/>
    </row>
    <row r="32" spans="1:28" ht="78.75" x14ac:dyDescent="0.25">
      <c r="A32" s="3" t="s">
        <v>30</v>
      </c>
      <c r="B32" s="4" t="s">
        <v>31</v>
      </c>
      <c r="C32" s="5" t="s">
        <v>65</v>
      </c>
      <c r="D32" s="3" t="s">
        <v>66</v>
      </c>
      <c r="E32" s="3" t="s">
        <v>67</v>
      </c>
      <c r="F32" s="3" t="s">
        <v>68</v>
      </c>
      <c r="G32" s="3" t="s">
        <v>69</v>
      </c>
      <c r="H32" s="3" t="s">
        <v>70</v>
      </c>
      <c r="I32" s="3"/>
      <c r="J32" s="3"/>
      <c r="K32" s="3"/>
      <c r="L32" s="3"/>
      <c r="M32" s="3" t="s">
        <v>47</v>
      </c>
      <c r="N32" s="3" t="s">
        <v>73</v>
      </c>
      <c r="O32" s="3" t="s">
        <v>37</v>
      </c>
      <c r="P32" s="4" t="s">
        <v>71</v>
      </c>
      <c r="Q32" s="6">
        <v>770000000</v>
      </c>
      <c r="R32" s="6">
        <v>0</v>
      </c>
      <c r="S32" s="6">
        <v>0</v>
      </c>
      <c r="T32" s="6">
        <v>770000000</v>
      </c>
      <c r="U32" s="6">
        <v>0</v>
      </c>
      <c r="V32" s="6">
        <v>0</v>
      </c>
      <c r="W32" s="6">
        <v>0</v>
      </c>
      <c r="X32" s="6">
        <v>0</v>
      </c>
      <c r="Z32" s="40"/>
      <c r="AA32" s="40"/>
      <c r="AB32" s="40"/>
    </row>
    <row r="33" spans="1:28" ht="78.75" x14ac:dyDescent="0.25">
      <c r="A33" s="3" t="s">
        <v>30</v>
      </c>
      <c r="B33" s="4" t="s">
        <v>31</v>
      </c>
      <c r="C33" s="5" t="s">
        <v>74</v>
      </c>
      <c r="D33" s="3" t="s">
        <v>66</v>
      </c>
      <c r="E33" s="3" t="s">
        <v>75</v>
      </c>
      <c r="F33" s="3" t="s">
        <v>68</v>
      </c>
      <c r="G33" s="3" t="s">
        <v>76</v>
      </c>
      <c r="H33" s="3" t="s">
        <v>70</v>
      </c>
      <c r="I33" s="3"/>
      <c r="J33" s="3"/>
      <c r="K33" s="3"/>
      <c r="L33" s="3"/>
      <c r="M33" s="3" t="s">
        <v>35</v>
      </c>
      <c r="N33" s="3" t="s">
        <v>36</v>
      </c>
      <c r="O33" s="3" t="s">
        <v>37</v>
      </c>
      <c r="P33" s="4" t="s">
        <v>71</v>
      </c>
      <c r="Q33" s="6">
        <v>8566207992</v>
      </c>
      <c r="R33" s="6">
        <v>0</v>
      </c>
      <c r="S33" s="6">
        <v>8554244659</v>
      </c>
      <c r="T33" s="6">
        <v>11963333</v>
      </c>
      <c r="U33" s="6">
        <v>4103834962</v>
      </c>
      <c r="V33" s="6">
        <v>417718471</v>
      </c>
      <c r="W33" s="6">
        <v>417718471</v>
      </c>
      <c r="X33" s="6">
        <v>387347351</v>
      </c>
      <c r="Z33" s="40"/>
      <c r="AA33" s="40"/>
      <c r="AB33" s="40"/>
    </row>
    <row r="34" spans="1:28" s="15" customFormat="1" ht="12" x14ac:dyDescent="0.2">
      <c r="A34" s="26" t="s">
        <v>1</v>
      </c>
      <c r="B34" s="27" t="s">
        <v>1</v>
      </c>
      <c r="C34" s="28" t="s">
        <v>1</v>
      </c>
      <c r="D34" s="26" t="s">
        <v>1</v>
      </c>
      <c r="E34" s="26" t="s">
        <v>1</v>
      </c>
      <c r="F34" s="26" t="s">
        <v>1</v>
      </c>
      <c r="G34" s="26" t="s">
        <v>1</v>
      </c>
      <c r="H34" s="26" t="s">
        <v>1</v>
      </c>
      <c r="I34" s="26" t="s">
        <v>1</v>
      </c>
      <c r="J34" s="26" t="s">
        <v>1</v>
      </c>
      <c r="K34" s="26" t="s">
        <v>1</v>
      </c>
      <c r="L34" s="26" t="s">
        <v>1</v>
      </c>
      <c r="M34" s="26" t="s">
        <v>1</v>
      </c>
      <c r="N34" s="26" t="s">
        <v>1</v>
      </c>
      <c r="O34" s="26" t="s">
        <v>1</v>
      </c>
      <c r="P34" s="16" t="s">
        <v>83</v>
      </c>
      <c r="Q34" s="17">
        <f>SUM(Q29:Q33)</f>
        <v>33681709185</v>
      </c>
      <c r="R34" s="17">
        <f t="shared" ref="R34:Y34" si="5">SUM(R29:R33)</f>
        <v>0</v>
      </c>
      <c r="S34" s="17">
        <f t="shared" si="5"/>
        <v>30856925569</v>
      </c>
      <c r="T34" s="17">
        <f t="shared" si="5"/>
        <v>2824783616</v>
      </c>
      <c r="U34" s="17">
        <f t="shared" si="5"/>
        <v>16898805279</v>
      </c>
      <c r="V34" s="17">
        <f t="shared" si="5"/>
        <v>1995779356</v>
      </c>
      <c r="W34" s="17">
        <f t="shared" si="5"/>
        <v>1965346756</v>
      </c>
      <c r="X34" s="17">
        <f t="shared" si="5"/>
        <v>1522595714</v>
      </c>
      <c r="Y34" s="9">
        <f t="shared" si="5"/>
        <v>0</v>
      </c>
      <c r="Z34" s="41"/>
      <c r="AA34" s="41"/>
      <c r="AB34" s="41"/>
    </row>
    <row r="35" spans="1:28" ht="27.75" customHeight="1" x14ac:dyDescent="0.25">
      <c r="A35" s="29"/>
      <c r="B35" s="30"/>
      <c r="C35" s="31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2" t="s">
        <v>84</v>
      </c>
      <c r="Q35" s="33">
        <f>+Q34+Q28</f>
        <v>61411725357</v>
      </c>
      <c r="R35" s="33">
        <f t="shared" ref="R35:Y35" si="6">+R34+R28</f>
        <v>12365843803</v>
      </c>
      <c r="S35" s="33">
        <f t="shared" si="6"/>
        <v>45306582608.5</v>
      </c>
      <c r="T35" s="33">
        <f t="shared" si="6"/>
        <v>3739298945.5</v>
      </c>
      <c r="U35" s="33">
        <f t="shared" si="6"/>
        <v>22742093349.029999</v>
      </c>
      <c r="V35" s="33">
        <f t="shared" si="6"/>
        <v>4963281816.0500002</v>
      </c>
      <c r="W35" s="33">
        <f t="shared" si="6"/>
        <v>4932620995.0500002</v>
      </c>
      <c r="X35" s="33">
        <f t="shared" si="6"/>
        <v>4489869953.0500002</v>
      </c>
      <c r="Y35" s="11">
        <f t="shared" si="6"/>
        <v>0</v>
      </c>
      <c r="Z35" s="35">
        <f>+U35/Q35</f>
        <v>0.37032168070226262</v>
      </c>
      <c r="AA35" s="35">
        <f>+V35/Q35</f>
        <v>8.0819774842627215E-2</v>
      </c>
      <c r="AB35" s="35">
        <f>+X35/Q35</f>
        <v>7.3110956042179057E-2</v>
      </c>
    </row>
    <row r="36" spans="1:28" ht="0" hidden="1" customHeight="1" x14ac:dyDescent="0.25"/>
    <row r="37" spans="1:28" ht="33.950000000000003" customHeight="1" x14ac:dyDescent="0.25"/>
  </sheetData>
  <mergeCells count="6">
    <mergeCell ref="Z12:Z28"/>
    <mergeCell ref="AA12:AA28"/>
    <mergeCell ref="AB12:AB28"/>
    <mergeCell ref="Z29:Z34"/>
    <mergeCell ref="AB29:AB34"/>
    <mergeCell ref="AA29:AA3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Murillo</dc:creator>
  <cp:lastModifiedBy>Sharine Melisa Murillo Hinestroza</cp:lastModifiedBy>
  <dcterms:created xsi:type="dcterms:W3CDTF">2025-04-01T15:16:43Z</dcterms:created>
  <dcterms:modified xsi:type="dcterms:W3CDTF">2025-04-04T16:08:20Z</dcterms:modified>
</cp:coreProperties>
</file>