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mange\Desktop\ICANH\AÑO 2021\RIESGOS VERSION 2\"/>
    </mc:Choice>
  </mc:AlternateContent>
  <xr:revisionPtr revIDLastSave="0" documentId="13_ncr:1_{5ADBCFC1-5EA5-46F5-8E0E-28B7B59A1B7A}" xr6:coauthVersionLast="46" xr6:coauthVersionMax="46" xr10:uidLastSave="{00000000-0000-0000-0000-000000000000}"/>
  <bookViews>
    <workbookView xWindow="-120" yWindow="-120" windowWidth="29040" windowHeight="15840" tabRatio="721" xr2:uid="{00000000-000D-0000-FFFF-FFFF00000000}"/>
  </bookViews>
  <sheets>
    <sheet name="Mapa final" sheetId="1" r:id="rId1"/>
    <sheet name="Tabla probabilidad" sheetId="12" r:id="rId2"/>
    <sheet name="Tabla Impacto" sheetId="13" r:id="rId3"/>
    <sheet name="Matriz calor" sheetId="14" r:id="rId4"/>
    <sheet name="Valoración controles" sheetId="15" r:id="rId5"/>
    <sheet name="Opciones Tratamiento" sheetId="16" r:id="rId6"/>
    <sheet name="Hoja1" sheetId="11" state="hidden" r:id="rId7"/>
  </sheets>
  <definedNames>
    <definedName name="Afectación_Económica_o_presupuestal" comment="Criterio afectació economica">'Tabla Impacto'!$C$11:$C$15</definedName>
    <definedName name="_xlnm.Criteria" comment="Criterios de impacto">'Tabla Impacto'!$B$11:$B$12</definedName>
    <definedName name="Pérdida_Reputacional" comment="Criterrio perdida de reputación">'Tabla Impacto'!$D$11:$D$15</definedName>
    <definedName name="Seleccion">'Mapa final'!$J$9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1" l="1"/>
  <c r="Q11" i="1"/>
  <c r="L11" i="1"/>
  <c r="M11" i="1" s="1"/>
  <c r="I11" i="1"/>
  <c r="H11" i="1"/>
  <c r="T10" i="1"/>
  <c r="Q10" i="1"/>
  <c r="L10" i="1"/>
  <c r="M10" i="1" s="1"/>
  <c r="H10" i="1"/>
  <c r="N11" i="1" l="1"/>
  <c r="AB11" i="1"/>
  <c r="AA11" i="1" s="1"/>
  <c r="N10" i="1"/>
  <c r="X11" i="1"/>
  <c r="AB10" i="1"/>
  <c r="AA10" i="1" s="1"/>
  <c r="I10" i="1"/>
  <c r="X10" i="1"/>
  <c r="L9" i="1"/>
  <c r="Y11" i="1" l="1"/>
  <c r="AC11" i="1" s="1"/>
  <c r="Z11" i="1"/>
  <c r="Y10" i="1"/>
  <c r="AC10" i="1" s="1"/>
  <c r="Z10" i="1"/>
  <c r="Q9" i="1"/>
  <c r="T9" i="1" l="1"/>
  <c r="M9" i="1"/>
  <c r="AB9" i="1" l="1"/>
  <c r="H9" i="1"/>
  <c r="I9" i="1" l="1"/>
  <c r="X9" i="1" s="1"/>
  <c r="N9" i="1"/>
  <c r="AA9" i="1" l="1"/>
  <c r="Y9" i="1"/>
  <c r="AC9" i="1" l="1"/>
  <c r="Z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RODRIGUEZ</author>
  </authors>
  <commentList>
    <comment ref="AE7" authorId="0" shapeId="0" xr:uid="{00000000-0006-0000-0000-000001000000}">
      <text>
        <r>
          <rPr>
            <sz val="9"/>
            <color indexed="81"/>
            <rFont val="Tahoma"/>
            <family val="2"/>
          </rPr>
          <t xml:space="preserve">Si escoge REDUCIR se debe establecer plan de acción 
</t>
        </r>
      </text>
    </comment>
  </commentList>
</comments>
</file>

<file path=xl/sharedStrings.xml><?xml version="1.0" encoding="utf-8"?>
<sst xmlns="http://schemas.openxmlformats.org/spreadsheetml/2006/main" count="238" uniqueCount="150">
  <si>
    <t xml:space="preserve">Referencia </t>
  </si>
  <si>
    <t>Descripción del Riesgo</t>
  </si>
  <si>
    <t>Impacto</t>
  </si>
  <si>
    <t>Causa Inmediata</t>
  </si>
  <si>
    <t>Probabilidad</t>
  </si>
  <si>
    <t>Moderada</t>
  </si>
  <si>
    <t>%</t>
  </si>
  <si>
    <t xml:space="preserve">Frecuencia </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</si>
  <si>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</si>
  <si>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</si>
  <si>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</si>
  <si>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</si>
  <si>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</si>
  <si>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</si>
  <si>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</si>
  <si>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</si>
  <si>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</si>
  <si>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</si>
  <si>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</si>
  <si>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</si>
  <si>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</si>
  <si>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</si>
  <si>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</si>
  <si>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</si>
  <si>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</si>
  <si>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</si>
  <si>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</si>
  <si>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</si>
  <si>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</si>
  <si>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</si>
  <si>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</si>
  <si>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</si>
  <si>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</si>
  <si>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</si>
  <si>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</si>
  <si>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</si>
  <si>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</si>
  <si>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</si>
  <si>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</si>
  <si>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</si>
  <si>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</si>
  <si>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</si>
  <si>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</si>
  <si>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</si>
  <si>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</si>
  <si>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</si>
  <si>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</si>
  <si>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</si>
  <si>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Fuente: Adaptado de Curso Riesgo Operativo Universidad del Rosario por Dirección de Gestión y Desempeño Institucional de Función Pública,  2020.</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</si>
  <si>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</si>
  <si>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Probabilidad Residual (2 controles)</t>
  </si>
  <si>
    <t>Probabilidad Residual Final</t>
  </si>
  <si>
    <t>Impacto Residual Final</t>
  </si>
  <si>
    <t>Zona de Riesgo Inherente</t>
  </si>
  <si>
    <t>Zona de Riesgo Final</t>
  </si>
  <si>
    <t>Clasificación del Riesgo</t>
  </si>
  <si>
    <t>Ejecución y Administración de Procesos</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</si>
  <si>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</si>
  <si>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</si>
  <si>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</si>
  <si>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</si>
  <si>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</si>
  <si>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</si>
  <si>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</si>
  <si>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</si>
  <si>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</si>
  <si>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</si>
  <si>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</si>
  <si>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</si>
  <si>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</si>
  <si>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</si>
  <si>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</si>
  <si>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</si>
  <si>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</si>
  <si>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</si>
  <si>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</si>
  <si>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</si>
  <si>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</si>
  <si>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</si>
  <si>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0"/>
        <color theme="9" tint="-0.249977111117893"/>
        <rFont val="Arial Narrow"/>
        <family val="2"/>
      </rPr>
      <t>*</t>
    </r>
    <r>
      <rPr>
        <sz val="10"/>
        <rFont val="Arial Narrow"/>
        <family val="2"/>
      </rPr>
      <t>Atributos de</t>
    </r>
    <r>
      <rPr>
        <b/>
        <sz val="10"/>
        <color theme="9" tint="-0.249977111117893"/>
        <rFont val="Arial Narrow"/>
        <family val="2"/>
      </rPr>
      <t xml:space="preserve"> </t>
    </r>
    <r>
      <rPr>
        <sz val="10"/>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</si>
  <si>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</si>
  <si>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</si>
  <si>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</si>
  <si>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</si>
  <si>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</si>
  <si>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Corresponde a la evidencia de la ejecución del control, que es verificable y no manipulable por parte del usuario. Ejemplo: Log de auditoria de un sistema, cartas con firma mecánica, firmas digitales,  actas de Juan o Comités, firma de asistencia a reuniones.</t>
  </si>
  <si>
    <t>Corresponde a la evidencia de la ejecución del control, que es verificable pero podría ser manipulable por parte del usuario. Ejemplo: correos electrónicos, vistos buenos y documentos electrónicos sin seguridad.</t>
  </si>
  <si>
    <t xml:space="preserve">Son aquellos controles que se ejecutan, pero al validar algún tipo de evidencia de su ejecución no es posible determinarla. </t>
  </si>
  <si>
    <r>
      <rPr>
        <b/>
        <sz val="10"/>
        <color theme="9" tint="-0.249977111117893"/>
        <rFont val="Arial Narrow"/>
        <family val="2"/>
      </rPr>
      <t>*Nota 1:</t>
    </r>
    <r>
      <rPr>
        <sz val="10"/>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</si>
  <si>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0"/>
        <color theme="9" tint="-0.249977111117893"/>
        <rFont val="Arial Narrow"/>
        <family val="2"/>
      </rPr>
      <t>*Nota 2:</t>
    </r>
    <r>
      <rPr>
        <sz val="10"/>
        <color theme="1"/>
        <rFont val="Arial Narrow"/>
        <family val="2"/>
      </rPr>
      <t xml:space="preserve"> La entidad deberá implementar una política de reducción del control máximo del 50%, con el fin de evitar que un solo control genere movimientos exagerados dentro de la matriz. (Ejemplo: Control = preventivo (49%) + automático (49%) = 98%, este valor puede generar movimientos de zonas altas o extremas a zonas bajas que distorsionan el análisis).</t>
    </r>
  </si>
  <si>
    <t>Tabla Atributos de para el diseño del control</t>
  </si>
  <si>
    <t>Figura 14 Matriz de calor</t>
  </si>
  <si>
    <t>Extremo</t>
  </si>
  <si>
    <t>Alto</t>
  </si>
  <si>
    <t>Moderado</t>
  </si>
  <si>
    <t>Bajo</t>
  </si>
  <si>
    <t>Insignificante</t>
  </si>
  <si>
    <t>Menor</t>
  </si>
  <si>
    <t>Catastrófico</t>
  </si>
  <si>
    <t xml:space="preserve">Formato mapa riesgos </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</si>
  <si>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</si>
  <si>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</si>
  <si>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</si>
  <si>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</si>
  <si>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</si>
  <si>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</si>
  <si>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</si>
  <si>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</si>
  <si>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</si>
  <si>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</si>
  <si>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</si>
  <si>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</si>
  <si>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</si>
  <si>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</si>
  <si>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pais</t>
  </si>
  <si>
    <t>El riesgo afecta la imagen de la entidad con algunos usuarios de relevancia frente al logro de los objetivos</t>
  </si>
  <si>
    <t>Leve</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</si>
  <si>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</si>
  <si>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</si>
  <si>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</si>
  <si>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</si>
  <si>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</si>
  <si>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</si>
  <si>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</si>
  <si>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Objetivo:</t>
  </si>
  <si>
    <t>Perdida Reputacional</t>
  </si>
  <si>
    <t>Grupo de Arqueología</t>
  </si>
  <si>
    <t>Verificar el estado de avance de los conceptos solicitados con el grupo evaluador.</t>
  </si>
  <si>
    <t>Proteger el patrimonio arqueológico de la nación a través de acciones de protección, conservación, investigación, divulgación y recuperación con el fin de reconstruir y dar a conocer los orígenes y las trayectorias socioculturales.</t>
  </si>
  <si>
    <t>Inicia con la identificación y documentación del patrimonio arqueológico y termina con la protección y divulgación.</t>
  </si>
  <si>
    <t>Elevado número de Programas de Arqueología Preventiva nuevos a los que se les debe realizar un seguimiento.</t>
  </si>
  <si>
    <t>Insuficiencia de personal que realice el seguimiento a los Programas de Arqueología Preventiva nuevos y en curso</t>
  </si>
  <si>
    <t>Aprobado en reunión realizada el 19 de noviembre de 2020.</t>
  </si>
  <si>
    <t>Gestión del patrimonio arqueológico</t>
  </si>
  <si>
    <t>Descripción del Control</t>
  </si>
  <si>
    <t>Desconocimiento de los términos de referencia por parte de los evaluadores.</t>
  </si>
  <si>
    <t>No ceñirse a los lineamientos establecidos en los términos de referencia para generar los conceptos asociados al programa de arqueología preventiva y demás intervenciones sobre el patrimonio arqueológico.</t>
  </si>
  <si>
    <t>Posibilidad de perdida reputacional por errores al generar los conceptos asociados al programa de arqueología preventiva y demás intervenciones sobre el patrimonio arqueológico.</t>
  </si>
  <si>
    <t>El profesional especializado responsable del grupo de arqueología debe dar a conocer, socializar y actualizar, según el caso, los términos de referencia con los miembros del grupo de arqueología.</t>
  </si>
  <si>
    <t>Realizar reuniones bimensuales con el grupo evaluador, relacionadas con los conceptos asociados al programa de arqueología preventiva y demás intervenciones sobre el patrimonio arqueológico.</t>
  </si>
  <si>
    <t>1. Insuficiencia de personal  que de respuesta la las solicitudes del programa de arqueología preventiva.
2. Actualización del proceso de sistematización de las actividades del programa de arqueología preventiva.</t>
  </si>
  <si>
    <t>1. Los términos establecidos en la norma son demasiado cortos.
2. Insuficiencia de Hardware y Software que permita la efectiva realización de los tramites asociados al programa de arqueología preventiva.</t>
  </si>
  <si>
    <t>Posibilidad de perdida reputacional por Incumplimiento de los términos de respuesta a las solicitudes del programa de arqueología preventiva.</t>
  </si>
  <si>
    <t>El profesional especializado responsable del grupo de arqueología debe revisar constantemente  las bases de datos con el fin de verificar el  cumplimiento de los términos de respuesta de las solicitudes del programa de arqueología preventiva.</t>
  </si>
  <si>
    <t>1. Establecer un plan de contratación que garantice la ejecución del programa de arqueología preventiva.
2. Establecer un plan de  adquisición y/o actualización del hardware y software que permita la efectiva realización de los tramites asociados al programa de arqueología preventiva.</t>
  </si>
  <si>
    <t>1. Verificación de la contratación correspondiente al plan de contratación solicitado, en donde se evidencie el requerimiento de personal.
2. Verificación de la adquisición y/o actualización del hardware y software que permita la efectiva realización de los tramites asociados al programa de arqueología preventiva.</t>
  </si>
  <si>
    <t>Posibilidad de perdida reputacional debido al incumplimiento al seguimiento al procedimiento del programa de arqueología preventiva</t>
  </si>
  <si>
    <t>El profesional especializado responsable del grupo de arqueología debe:
 1. Establecer un plan mensual de seguimiento en campo en el cual se especifique los proyectos a visitar.
2. Agendar las reuniones solicitadas por los titulares de los Programas de Arqueología Preventiva para hacer seguimiento a su desarrollo.
3. Requerir los informes de avance en la fase de implementación del Plan de Manejo Arqueológico en caso de que el titular no los entregue oportunamente.</t>
  </si>
  <si>
    <t>1. Especificar en el PAC mensual  las comisiones y salidas decampo programadas.
2. Realización de reuniones correspondientes al seguimiento de PAP.
3. Evidenciar mediante actas las solicitudes de informes de avance.</t>
  </si>
  <si>
    <t>Realización de la verificaciones de actas y 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</si>
</sst>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3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b/>
      <sz val="16"/>
      <color rgb="FF000000"/>
      <name val="Arial Narrow"/>
      <family val="2"/>
    </font>
    <font>
      <sz val="16"/>
      <color rgb="FF000000"/>
      <name val="Arial Narrow"/>
      <family val="2"/>
    </font>
    <font>
      <sz val="16"/>
      <color rgb="FFFFFFFF"/>
      <name val="Arial Narrow"/>
      <family val="2"/>
    </font>
    <font>
      <b/>
      <sz val="10"/>
      <color rgb="FF000000"/>
      <name val="Arial Narrow"/>
      <family val="2"/>
    </font>
    <font>
      <b/>
      <sz val="10"/>
      <color theme="9" tint="-0.249977111117893"/>
      <name val="Arial Narrow"/>
      <family val="2"/>
    </font>
    <font>
      <sz val="10"/>
      <name val="Arial Narrow"/>
      <family val="2"/>
    </font>
    <font>
      <sz val="11"/>
      <color rgb="FF000000"/>
      <name val="Calibri"/>
      <family val="2"/>
    </font>
    <font>
      <b/>
      <sz val="14"/>
      <color rgb="FF000000"/>
      <name val="Calibri"/>
      <family val="2"/>
    </font>
    <font>
      <sz val="10"/>
      <color rgb="FFFFFFFF"/>
      <name val="Arial Narrow"/>
      <family val="2"/>
    </font>
    <font>
      <sz val="9"/>
      <color theme="1"/>
      <name val="Calibri"/>
      <family val="2"/>
      <scheme val="minor"/>
    </font>
    <font>
      <sz val="9"/>
      <color indexed="81"/>
      <name val="Tahoma"/>
      <family val="2"/>
    </font>
    <font>
      <sz val="11"/>
      <color theme="0"/>
      <name val="Calibri"/>
      <family val="2"/>
      <scheme val="minor"/>
    </font>
    <font>
      <b/>
      <sz val="11"/>
      <name val="Calibri"/>
      <family val="2"/>
    </font>
    <font>
      <sz val="11"/>
      <color theme="1"/>
      <name val="Calibri"/>
      <family val="2"/>
      <scheme val="minor"/>
    </font>
    <font>
      <sz val="11"/>
      <name val="Calibri"/>
      <family val="2"/>
      <scheme val="minor"/>
    </font>
    <font>
      <sz val="11"/>
      <color theme="1"/>
      <name val="Arial Narrow"/>
      <family val="2"/>
    </font>
    <font>
      <sz val="12"/>
      <name val="Arial Narrow"/>
      <family val="2"/>
    </font>
    <font>
      <sz val="11"/>
      <color theme="1"/>
      <name val="Arial"/>
      <family val="2"/>
    </font>
  </fonts>
  <fills count="1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FFDDFF"/>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s>
  <borders count="3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dotted">
        <color rgb="FFF79646"/>
      </left>
      <right/>
      <top style="dotted">
        <color rgb="FFF79646"/>
      </top>
      <bottom style="dotted">
        <color rgb="FFF79646"/>
      </bottom>
      <diagonal/>
    </border>
    <border>
      <left/>
      <right/>
      <top style="dotted">
        <color rgb="FFF79646"/>
      </top>
      <bottom style="dotted">
        <color rgb="FFF79646"/>
      </bottom>
      <diagonal/>
    </border>
    <border>
      <left/>
      <right style="dotted">
        <color rgb="FFF79646"/>
      </right>
      <top style="dotted">
        <color rgb="FFF79646"/>
      </top>
      <bottom style="dotted">
        <color rgb="FFF79646"/>
      </bottom>
      <diagonal/>
    </border>
    <border>
      <left style="dotted">
        <color rgb="FFF79646"/>
      </left>
      <right style="dotted">
        <color rgb="FFF79646"/>
      </right>
      <top style="dotted">
        <color rgb="FFF79646"/>
      </top>
      <bottom/>
      <diagonal/>
    </border>
    <border>
      <left style="dotted">
        <color rgb="FFF79646"/>
      </left>
      <right style="dotted">
        <color rgb="FFF79646"/>
      </right>
      <top/>
      <bottom/>
      <diagonal/>
    </border>
    <border>
      <left/>
      <right/>
      <top style="dotted">
        <color rgb="FFF79646"/>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FFFFFF"/>
      </right>
      <top/>
      <bottom/>
      <diagonal/>
    </border>
    <border>
      <left style="thin">
        <color rgb="FF000000"/>
      </left>
      <right style="thin">
        <color rgb="FF000000"/>
      </right>
      <top/>
      <bottom style="thin">
        <color rgb="FF000000"/>
      </bottom>
      <diagonal/>
    </border>
    <border>
      <left style="thin">
        <color rgb="FF000000"/>
      </left>
      <right style="medium">
        <color rgb="FFFFFFFF"/>
      </right>
      <top/>
      <bottom style="medium">
        <color rgb="FFFFFFFF"/>
      </bottom>
      <diagonal/>
    </border>
    <border>
      <left style="thin">
        <color rgb="FF000000"/>
      </left>
      <right style="medium">
        <color rgb="FFFFFFFF"/>
      </right>
      <top style="medium">
        <color rgb="FFFFFFFF"/>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dotted">
        <color rgb="FFE36C09"/>
      </left>
      <right style="dotted">
        <color rgb="FFE36C09"/>
      </right>
      <top style="dotted">
        <color rgb="FFE36C09"/>
      </top>
      <bottom style="dotted">
        <color rgb="FFE36C09"/>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26" fillId="0" borderId="0" applyFont="0" applyFill="0" applyBorder="0" applyAlignment="0" applyProtection="0"/>
  </cellStyleXfs>
  <cellXfs count="14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xf>
    <xf numFmtId="0" fontId="4" fillId="2" borderId="2" xfId="0" applyFont="1" applyFill="1" applyBorder="1" applyAlignment="1">
      <alignment horizontal="center" vertical="center" textRotation="90"/>
    </xf>
    <xf numFmtId="0" fontId="1" fillId="0" borderId="0" xfId="0" applyFont="1" applyAlignment="1">
      <alignment horizontal="left" vertical="center"/>
    </xf>
    <xf numFmtId="0" fontId="1" fillId="3" borderId="0" xfId="0" applyFont="1" applyFill="1"/>
    <xf numFmtId="0" fontId="1" fillId="3" borderId="10" xfId="0" applyFont="1" applyFill="1" applyBorder="1" applyAlignment="1">
      <alignment horizontal="center" vertical="center"/>
    </xf>
    <xf numFmtId="0" fontId="1" fillId="3" borderId="10" xfId="0" applyFont="1" applyFill="1" applyBorder="1"/>
    <xf numFmtId="0" fontId="1" fillId="3" borderId="10" xfId="0" applyFont="1" applyFill="1" applyBorder="1" applyAlignment="1">
      <alignment horizontal="center"/>
    </xf>
    <xf numFmtId="0" fontId="1" fillId="3" borderId="7" xfId="0" applyFont="1" applyFill="1" applyBorder="1"/>
    <xf numFmtId="0" fontId="6" fillId="0" borderId="2" xfId="0" applyFont="1" applyBorder="1" applyAlignment="1">
      <alignment horizontal="justify" vertical="center" wrapText="1"/>
    </xf>
    <xf numFmtId="0" fontId="5" fillId="0" borderId="0" xfId="0" applyFont="1"/>
    <xf numFmtId="0" fontId="3" fillId="0" borderId="1" xfId="0" applyFont="1" applyBorder="1" applyAlignment="1">
      <alignment horizontal="left" vertical="center" wrapText="1" indent="1" readingOrder="1"/>
    </xf>
    <xf numFmtId="0" fontId="1" fillId="0" borderId="2" xfId="0" applyFont="1" applyBorder="1" applyAlignment="1">
      <alignment horizontal="center" vertical="center" textRotation="90"/>
    </xf>
    <xf numFmtId="0" fontId="8" fillId="0" borderId="0" xfId="0" applyFont="1" applyAlignment="1">
      <alignment vertical="center"/>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3" fillId="6" borderId="0" xfId="0" applyFont="1" applyFill="1" applyAlignment="1">
      <alignment horizontal="center" vertical="center" wrapText="1" readingOrder="1"/>
    </xf>
    <xf numFmtId="0" fontId="14" fillId="5" borderId="11" xfId="0" applyFont="1" applyFill="1" applyBorder="1" applyAlignment="1">
      <alignment horizontal="center" vertical="center" wrapText="1" readingOrder="1"/>
    </xf>
    <xf numFmtId="0" fontId="14" fillId="0" borderId="11" xfId="0" applyFont="1" applyBorder="1" applyAlignment="1">
      <alignment horizontal="justify" vertical="center" wrapText="1" readingOrder="1"/>
    </xf>
    <xf numFmtId="0" fontId="14" fillId="0" borderId="1" xfId="0" applyFont="1" applyBorder="1" applyAlignment="1">
      <alignment horizontal="justify" vertical="center" wrapText="1" readingOrder="1"/>
    </xf>
    <xf numFmtId="0" fontId="14" fillId="4" borderId="1" xfId="0" applyFont="1" applyFill="1" applyBorder="1" applyAlignment="1">
      <alignment horizontal="center" vertical="center" wrapText="1" readingOrder="1"/>
    </xf>
    <xf numFmtId="0" fontId="14" fillId="8" borderId="1" xfId="0" applyFont="1" applyFill="1" applyBorder="1" applyAlignment="1">
      <alignment horizontal="center" vertical="center" wrapText="1" readingOrder="1"/>
    </xf>
    <xf numFmtId="0" fontId="15" fillId="9" borderId="1" xfId="0" applyFont="1" applyFill="1" applyBorder="1" applyAlignment="1">
      <alignment horizontal="center" vertical="center" wrapText="1" readingOrder="1"/>
    </xf>
    <xf numFmtId="0" fontId="6" fillId="0" borderId="0" xfId="0" applyFont="1"/>
    <xf numFmtId="0" fontId="16" fillId="10" borderId="14" xfId="0" applyFont="1" applyFill="1" applyBorder="1" applyAlignment="1">
      <alignment horizontal="center" vertical="center" wrapText="1" readingOrder="1"/>
    </xf>
    <xf numFmtId="0" fontId="16" fillId="10" borderId="1"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0" fontId="3" fillId="0" borderId="1" xfId="0" applyFont="1" applyBorder="1" applyAlignment="1">
      <alignment horizontal="justify" vertical="center" wrapText="1" readingOrder="1"/>
    </xf>
    <xf numFmtId="9" fontId="3" fillId="0" borderId="1" xfId="0" applyNumberFormat="1" applyFont="1" applyBorder="1" applyAlignment="1">
      <alignment horizontal="center" vertical="center" wrapText="1" readingOrder="1"/>
    </xf>
    <xf numFmtId="0" fontId="19" fillId="0" borderId="0" xfId="0" applyFont="1" applyAlignment="1">
      <alignment horizontal="left" wrapText="1" readingOrder="1"/>
    </xf>
    <xf numFmtId="0" fontId="19" fillId="0" borderId="18" xfId="0" applyFont="1" applyBorder="1" applyAlignment="1">
      <alignment horizontal="left" wrapText="1" readingOrder="1"/>
    </xf>
    <xf numFmtId="0" fontId="22" fillId="0" borderId="0" xfId="0" applyFont="1"/>
    <xf numFmtId="0" fontId="24" fillId="0" borderId="0" xfId="0" applyFont="1" applyFill="1"/>
    <xf numFmtId="0" fontId="19" fillId="0" borderId="0" xfId="0" applyFont="1" applyBorder="1" applyAlignment="1">
      <alignment horizontal="left" wrapText="1" readingOrder="1"/>
    </xf>
    <xf numFmtId="0" fontId="3" fillId="0" borderId="28" xfId="0" applyFont="1" applyBorder="1" applyAlignment="1">
      <alignment horizontal="center" vertical="center" wrapText="1" readingOrder="1"/>
    </xf>
    <xf numFmtId="9" fontId="3" fillId="0" borderId="29" xfId="0" applyNumberFormat="1" applyFont="1" applyBorder="1" applyAlignment="1">
      <alignment horizontal="center" vertical="center" wrapText="1" readingOrder="1"/>
    </xf>
    <xf numFmtId="0" fontId="3" fillId="0" borderId="28" xfId="0" applyFont="1" applyFill="1" applyBorder="1" applyAlignment="1">
      <alignment horizontal="center" vertical="center" wrapText="1" readingOrder="1"/>
    </xf>
    <xf numFmtId="9" fontId="3" fillId="0" borderId="29" xfId="0" applyNumberFormat="1" applyFont="1" applyFill="1" applyBorder="1" applyAlignment="1">
      <alignment horizontal="center" vertical="center" wrapText="1" readingOrder="1"/>
    </xf>
    <xf numFmtId="164" fontId="1" fillId="0" borderId="4" xfId="0" applyNumberFormat="1" applyFont="1" applyBorder="1" applyAlignment="1">
      <alignment vertical="center"/>
    </xf>
    <xf numFmtId="0" fontId="19" fillId="12" borderId="19" xfId="0" applyFont="1" applyFill="1" applyBorder="1" applyAlignment="1">
      <alignment wrapText="1" readingOrder="1"/>
    </xf>
    <xf numFmtId="0" fontId="19" fillId="12" borderId="22" xfId="0" applyFont="1" applyFill="1" applyBorder="1" applyAlignment="1">
      <alignment wrapText="1" readingOrder="1"/>
    </xf>
    <xf numFmtId="0" fontId="19" fillId="12" borderId="20" xfId="0" applyFont="1" applyFill="1" applyBorder="1" applyAlignment="1">
      <alignment wrapText="1" readingOrder="1"/>
    </xf>
    <xf numFmtId="0" fontId="19" fillId="14" borderId="19" xfId="0" applyFont="1" applyFill="1" applyBorder="1" applyAlignment="1">
      <alignment wrapText="1" readingOrder="1"/>
    </xf>
    <xf numFmtId="0" fontId="19" fillId="14" borderId="20" xfId="0" applyFont="1" applyFill="1" applyBorder="1" applyAlignment="1">
      <alignment wrapText="1" readingOrder="1"/>
    </xf>
    <xf numFmtId="0" fontId="19" fillId="14" borderId="22" xfId="0" applyFont="1" applyFill="1" applyBorder="1" applyAlignment="1">
      <alignment wrapText="1" readingOrder="1"/>
    </xf>
    <xf numFmtId="0" fontId="19" fillId="5" borderId="26" xfId="0" applyFont="1" applyFill="1" applyBorder="1" applyAlignment="1">
      <alignment wrapText="1" readingOrder="1"/>
    </xf>
    <xf numFmtId="0" fontId="19" fillId="5" borderId="27" xfId="0" applyFont="1" applyFill="1" applyBorder="1" applyAlignment="1">
      <alignment wrapText="1" readingOrder="1"/>
    </xf>
    <xf numFmtId="0" fontId="25" fillId="14" borderId="19" xfId="0" applyFont="1" applyFill="1" applyBorder="1" applyAlignment="1">
      <alignment wrapText="1" readingOrder="1"/>
    </xf>
    <xf numFmtId="0" fontId="27" fillId="0" borderId="0" xfId="0" applyFont="1"/>
    <xf numFmtId="0" fontId="14" fillId="7" borderId="1" xfId="0" applyFont="1" applyFill="1" applyBorder="1" applyAlignment="1">
      <alignment horizontal="center" vertical="center" wrapText="1" readingOrder="1"/>
    </xf>
    <xf numFmtId="0" fontId="24" fillId="0" borderId="0" xfId="0" applyFont="1"/>
    <xf numFmtId="0" fontId="4" fillId="0" borderId="2" xfId="0" applyFont="1" applyFill="1" applyBorder="1" applyAlignment="1">
      <alignment horizontal="center" vertical="center" textRotation="90" wrapText="1"/>
    </xf>
    <xf numFmtId="0" fontId="4" fillId="0" borderId="2" xfId="0" applyFont="1" applyBorder="1" applyAlignment="1">
      <alignment horizontal="center" vertical="center" textRotation="90"/>
    </xf>
    <xf numFmtId="164" fontId="1" fillId="0" borderId="2" xfId="1" applyNumberFormat="1" applyFont="1" applyBorder="1" applyAlignment="1">
      <alignment horizontal="center" vertical="center"/>
    </xf>
    <xf numFmtId="9" fontId="1" fillId="0" borderId="4" xfId="0" applyNumberFormat="1" applyFont="1" applyBorder="1" applyAlignment="1">
      <alignment horizontal="center" vertical="center"/>
    </xf>
    <xf numFmtId="0" fontId="1" fillId="0" borderId="4" xfId="0" applyFont="1" applyBorder="1" applyAlignment="1">
      <alignment horizontal="center" vertical="center" textRotation="90"/>
    </xf>
    <xf numFmtId="0" fontId="1" fillId="3" borderId="6" xfId="0" applyFont="1" applyFill="1"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vertical="center" wrapText="1"/>
    </xf>
    <xf numFmtId="0" fontId="2" fillId="0" borderId="4" xfId="0" applyFont="1" applyBorder="1" applyAlignment="1">
      <alignment vertical="center" wrapText="1"/>
    </xf>
    <xf numFmtId="0" fontId="4" fillId="0" borderId="4" xfId="0" applyFont="1" applyFill="1" applyBorder="1" applyAlignment="1">
      <alignment vertical="center" wrapText="1"/>
    </xf>
    <xf numFmtId="9" fontId="1" fillId="0" borderId="4" xfId="0" applyNumberFormat="1" applyFont="1" applyBorder="1" applyAlignment="1">
      <alignment vertical="center" wrapText="1"/>
    </xf>
    <xf numFmtId="0" fontId="4" fillId="0" borderId="4" xfId="0" applyFont="1" applyBorder="1" applyAlignment="1">
      <alignment vertical="center"/>
    </xf>
    <xf numFmtId="0" fontId="28" fillId="0" borderId="31" xfId="0" applyFont="1" applyBorder="1" applyAlignment="1">
      <alignment horizontal="center" vertical="center" wrapText="1"/>
    </xf>
    <xf numFmtId="165" fontId="28" fillId="0" borderId="31" xfId="0" applyNumberFormat="1" applyFont="1" applyBorder="1" applyAlignment="1">
      <alignment horizontal="center" vertical="center" wrapText="1"/>
    </xf>
    <xf numFmtId="165" fontId="28" fillId="0" borderId="31" xfId="0" applyNumberFormat="1" applyFont="1" applyBorder="1" applyAlignment="1">
      <alignment horizontal="center" vertical="center"/>
    </xf>
    <xf numFmtId="0" fontId="28" fillId="0" borderId="31" xfId="0" applyFont="1" applyBorder="1" applyAlignment="1">
      <alignment horizontal="center" vertical="center"/>
    </xf>
    <xf numFmtId="0" fontId="29" fillId="0" borderId="0" xfId="0" applyFont="1" applyFill="1" applyAlignment="1">
      <alignment vertical="center"/>
    </xf>
    <xf numFmtId="0" fontId="27" fillId="0" borderId="0" xfId="0" applyFont="1" applyFill="1"/>
    <xf numFmtId="0" fontId="1" fillId="0" borderId="31" xfId="0" applyFont="1" applyBorder="1" applyAlignment="1">
      <alignment horizontal="center" vertical="center" wrapText="1"/>
    </xf>
    <xf numFmtId="0" fontId="6" fillId="0" borderId="31" xfId="0" applyFont="1" applyBorder="1" applyAlignment="1">
      <alignment horizontal="left" vertical="center" wrapText="1"/>
    </xf>
    <xf numFmtId="0" fontId="30" fillId="0" borderId="32" xfId="0" applyFont="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1" fillId="3" borderId="6" xfId="0" applyFont="1" applyFill="1" applyBorder="1" applyAlignment="1">
      <alignment horizontal="left" vertical="center"/>
    </xf>
    <xf numFmtId="0" fontId="1" fillId="3" borderId="10" xfId="0" applyFont="1" applyFill="1" applyBorder="1" applyAlignment="1">
      <alignment horizontal="left" vertical="center"/>
    </xf>
    <xf numFmtId="0" fontId="1" fillId="3" borderId="7" xfId="0" applyFont="1" applyFill="1" applyBorder="1" applyAlignment="1">
      <alignment horizontal="left" vertical="center"/>
    </xf>
    <xf numFmtId="0" fontId="1" fillId="3" borderId="6"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7" xfId="0" applyFont="1" applyFill="1" applyBorder="1" applyAlignment="1">
      <alignment horizontal="left" vertical="center" wrapText="1"/>
    </xf>
    <xf numFmtId="0" fontId="4" fillId="2" borderId="2"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0" fillId="11" borderId="0" xfId="0" applyFont="1" applyFill="1" applyAlignment="1">
      <alignment horizontal="center" vertical="center" wrapText="1" readingOrder="1"/>
    </xf>
    <xf numFmtId="0" fontId="20" fillId="11" borderId="0" xfId="0" applyFont="1" applyFill="1" applyBorder="1" applyAlignment="1">
      <alignment horizontal="center" vertical="center" textRotation="90" wrapText="1" readingOrder="1"/>
    </xf>
    <xf numFmtId="0" fontId="19" fillId="12" borderId="26" xfId="0" applyFont="1" applyFill="1" applyBorder="1" applyAlignment="1">
      <alignment horizontal="left" wrapText="1" readingOrder="1"/>
    </xf>
    <xf numFmtId="0" fontId="19" fillId="12" borderId="27" xfId="0" applyFont="1" applyFill="1" applyBorder="1" applyAlignment="1">
      <alignment horizontal="left" wrapText="1" readingOrder="1"/>
    </xf>
    <xf numFmtId="0" fontId="19" fillId="12" borderId="19" xfId="0" applyFont="1" applyFill="1" applyBorder="1" applyAlignment="1">
      <alignment horizontal="left" wrapText="1" readingOrder="1"/>
    </xf>
    <xf numFmtId="0" fontId="19" fillId="12" borderId="22" xfId="0" applyFont="1" applyFill="1" applyBorder="1" applyAlignment="1">
      <alignment horizontal="left" wrapText="1" readingOrder="1"/>
    </xf>
    <xf numFmtId="0" fontId="19" fillId="13" borderId="19" xfId="0" applyFont="1" applyFill="1" applyBorder="1" applyAlignment="1">
      <alignment horizontal="left" wrapText="1" readingOrder="1"/>
    </xf>
    <xf numFmtId="0" fontId="19" fillId="13" borderId="22" xfId="0" applyFont="1" applyFill="1" applyBorder="1" applyAlignment="1">
      <alignment horizontal="left" wrapText="1" readingOrder="1"/>
    </xf>
    <xf numFmtId="0" fontId="19" fillId="14" borderId="26" xfId="0" applyFont="1" applyFill="1" applyBorder="1" applyAlignment="1">
      <alignment horizontal="left" wrapText="1" readingOrder="1"/>
    </xf>
    <xf numFmtId="0" fontId="19" fillId="14" borderId="27" xfId="0" applyFont="1" applyFill="1" applyBorder="1" applyAlignment="1">
      <alignment horizontal="left" wrapText="1" readingOrder="1"/>
    </xf>
    <xf numFmtId="0" fontId="19" fillId="14" borderId="19" xfId="0" applyFont="1" applyFill="1" applyBorder="1" applyAlignment="1">
      <alignment horizontal="left" wrapText="1" readingOrder="1"/>
    </xf>
    <xf numFmtId="0" fontId="19" fillId="14" borderId="22" xfId="0" applyFont="1" applyFill="1" applyBorder="1" applyAlignment="1">
      <alignment horizontal="left" wrapText="1" readingOrder="1"/>
    </xf>
    <xf numFmtId="0" fontId="19" fillId="0" borderId="20" xfId="0" applyFont="1" applyBorder="1" applyAlignment="1">
      <alignment horizontal="left" wrapText="1" readingOrder="1"/>
    </xf>
    <xf numFmtId="0" fontId="21" fillId="13" borderId="21"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3" fillId="12" borderId="24" xfId="0" applyFont="1" applyFill="1" applyBorder="1" applyAlignment="1">
      <alignment horizontal="center" vertical="center" wrapText="1" readingOrder="1"/>
    </xf>
    <xf numFmtId="0" fontId="3" fillId="12" borderId="23" xfId="0" applyFont="1" applyFill="1" applyBorder="1" applyAlignment="1">
      <alignment horizontal="center" vertical="center" wrapText="1" readingOrder="1"/>
    </xf>
    <xf numFmtId="0" fontId="3" fillId="14" borderId="24" xfId="0" applyFont="1" applyFill="1" applyBorder="1" applyAlignment="1">
      <alignment horizontal="center" vertical="center" wrapText="1" readingOrder="1"/>
    </xf>
    <xf numFmtId="0" fontId="3" fillId="14" borderId="23" xfId="0" applyFont="1" applyFill="1" applyBorder="1" applyAlignment="1">
      <alignment horizontal="center" vertical="center" wrapText="1" readingOrder="1"/>
    </xf>
    <xf numFmtId="0" fontId="19" fillId="0" borderId="0" xfId="0" applyFont="1" applyAlignment="1">
      <alignment horizontal="left" wrapText="1" readingOrder="1"/>
    </xf>
    <xf numFmtId="0" fontId="3" fillId="5" borderId="24" xfId="0" applyFont="1" applyFill="1" applyBorder="1" applyAlignment="1">
      <alignment horizontal="center" vertical="center" wrapText="1" readingOrder="1"/>
    </xf>
    <xf numFmtId="0" fontId="3" fillId="5" borderId="21" xfId="0" applyFont="1" applyFill="1" applyBorder="1" applyAlignment="1">
      <alignment horizontal="center" vertical="center" wrapText="1" readingOrder="1"/>
    </xf>
    <xf numFmtId="0" fontId="19" fillId="5" borderId="26" xfId="0" applyFont="1" applyFill="1" applyBorder="1" applyAlignment="1">
      <alignment horizontal="left" wrapText="1" readingOrder="1"/>
    </xf>
    <xf numFmtId="0" fontId="19" fillId="5" borderId="30" xfId="0" applyFont="1" applyFill="1" applyBorder="1" applyAlignment="1">
      <alignment horizontal="left" wrapText="1" readingOrder="1"/>
    </xf>
    <xf numFmtId="0" fontId="19" fillId="5" borderId="19" xfId="0" applyFont="1" applyFill="1" applyBorder="1" applyAlignment="1">
      <alignment horizontal="left" wrapText="1" readingOrder="1"/>
    </xf>
    <xf numFmtId="0" fontId="19" fillId="5" borderId="20" xfId="0" applyFont="1" applyFill="1" applyBorder="1" applyAlignment="1">
      <alignment horizontal="left" wrapText="1" readingOrder="1"/>
    </xf>
    <xf numFmtId="0" fontId="19" fillId="13" borderId="20" xfId="0" applyFont="1" applyFill="1" applyBorder="1" applyAlignment="1">
      <alignment horizontal="left" wrapText="1" readingOrder="1"/>
    </xf>
    <xf numFmtId="0" fontId="19" fillId="0" borderId="25" xfId="0" applyFont="1" applyBorder="1" applyAlignment="1">
      <alignment horizontal="left" wrapText="1" readingOrder="1"/>
    </xf>
    <xf numFmtId="0" fontId="6" fillId="0" borderId="17" xfId="0" applyFont="1" applyBorder="1" applyAlignment="1">
      <alignment horizontal="justify" vertical="center" wrapText="1"/>
    </xf>
    <xf numFmtId="0" fontId="16" fillId="10" borderId="12" xfId="0" applyFont="1" applyFill="1" applyBorder="1" applyAlignment="1">
      <alignment horizontal="center" vertical="center" wrapText="1" readingOrder="1"/>
    </xf>
    <xf numFmtId="0" fontId="16" fillId="10" borderId="13" xfId="0" applyFont="1" applyFill="1" applyBorder="1" applyAlignment="1">
      <alignment horizontal="center" vertical="center" wrapText="1" readingOrder="1"/>
    </xf>
    <xf numFmtId="0" fontId="16" fillId="10" borderId="14" xfId="0" applyFont="1" applyFill="1" applyBorder="1" applyAlignment="1">
      <alignment horizontal="center" vertical="center" wrapText="1" readingOrder="1"/>
    </xf>
    <xf numFmtId="0" fontId="3" fillId="0" borderId="15" xfId="0" applyFont="1" applyBorder="1" applyAlignment="1">
      <alignment horizontal="center" vertical="center" wrapText="1" readingOrder="1"/>
    </xf>
    <xf numFmtId="0" fontId="3" fillId="0" borderId="16" xfId="0" applyFont="1" applyBorder="1" applyAlignment="1">
      <alignment horizontal="center" vertical="center" wrapText="1" readingOrder="1"/>
    </xf>
    <xf numFmtId="0" fontId="3" fillId="0" borderId="11" xfId="0" applyFont="1" applyBorder="1" applyAlignment="1">
      <alignment horizontal="center" vertical="center" wrapText="1" readingOrder="1"/>
    </xf>
  </cellXfs>
  <cellStyles count="2">
    <cellStyle name="Normal" xfId="0" builtinId="0"/>
    <cellStyle name="Porcentaje" xfId="1" builtinId="5"/>
  </cellStyles>
  <dxfs count="8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7"/>
  <sheetViews>
    <sheetView tabSelected="1" topLeftCell="A7" zoomScale="85" zoomScaleNormal="85" workbookViewId="0">
      <pane ySplit="2" topLeftCell="A10" activePane="bottomLeft" state="frozen"/>
      <selection activeCell="A7" sqref="A7"/>
      <selection pane="bottomLeft" activeCell="A11" sqref="A11"/>
    </sheetView>
  </sheetViews>
  <sheetFormatPr baseColWidth="10" defaultRowHeight="16.5" x14ac:dyDescent="0.3"/>
  <cols>
    <col min="1" max="1" width="4" style="2" bestFit="1" customWidth="1"/>
    <col min="2" max="2" width="12.7109375" style="2" bestFit="1" customWidth="1"/>
    <col min="3" max="3" width="21.42578125" style="2" customWidth="1"/>
    <col min="4" max="4" width="21.7109375" style="2" customWidth="1"/>
    <col min="5" max="5" width="32.42578125" style="1" customWidth="1"/>
    <col min="6" max="6" width="19" style="5" customWidth="1"/>
    <col min="7" max="7" width="13.5703125" style="1" bestFit="1" customWidth="1"/>
    <col min="8" max="8" width="16.5703125" style="1" customWidth="1"/>
    <col min="9" max="9" width="6.28515625" style="1" bestFit="1" customWidth="1"/>
    <col min="10" max="10" width="27.28515625" style="1" bestFit="1" customWidth="1"/>
    <col min="11" max="11" width="25" style="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13" style="1" customWidth="1"/>
    <col min="25" max="25" width="8.7109375" style="1" customWidth="1"/>
    <col min="26" max="26" width="7.140625" style="1" customWidth="1"/>
    <col min="27" max="27" width="9.28515625" style="1" customWidth="1"/>
    <col min="28" max="28" width="6.28515625" style="1" customWidth="1"/>
    <col min="29" max="29" width="8.42578125" style="1" customWidth="1"/>
    <col min="30" max="30" width="7.28515625" style="1" customWidth="1"/>
    <col min="31" max="31" width="34.28515625" style="1" customWidth="1"/>
    <col min="32" max="32" width="18.85546875" style="1" customWidth="1"/>
    <col min="33" max="33" width="16.85546875" style="1" customWidth="1"/>
    <col min="34" max="34" width="14.85546875" style="1" customWidth="1"/>
    <col min="35" max="35" width="33.28515625" style="1" customWidth="1"/>
    <col min="36" max="36" width="21" style="1" customWidth="1"/>
    <col min="37" max="16384" width="11.42578125" style="1"/>
  </cols>
  <sheetData>
    <row r="1" spans="1:36" x14ac:dyDescent="0.3">
      <c r="B1" s="10" t="s">
        <v>99</v>
      </c>
    </row>
    <row r="2" spans="1:36" x14ac:dyDescent="0.3">
      <c r="B2" s="10"/>
    </row>
    <row r="3" spans="1:36" x14ac:dyDescent="0.3">
      <c r="B3" s="10"/>
    </row>
    <row r="4" spans="1:36" ht="26.25" customHeight="1" x14ac:dyDescent="0.3">
      <c r="A4" s="102" t="s">
        <v>45</v>
      </c>
      <c r="B4" s="103"/>
      <c r="C4" s="72" t="s">
        <v>133</v>
      </c>
      <c r="D4" s="12"/>
      <c r="E4" s="13"/>
      <c r="F4" s="14"/>
      <c r="G4" s="13"/>
      <c r="H4" s="13"/>
      <c r="I4" s="13"/>
      <c r="J4" s="13"/>
      <c r="K4" s="13"/>
      <c r="L4" s="13"/>
      <c r="M4" s="13"/>
      <c r="N4" s="15"/>
      <c r="O4" s="11"/>
      <c r="P4" s="11"/>
      <c r="Q4" s="11"/>
      <c r="R4" s="11"/>
      <c r="S4" s="11"/>
      <c r="T4" s="11"/>
      <c r="U4" s="11"/>
      <c r="V4" s="11"/>
      <c r="W4" s="11"/>
      <c r="X4" s="11"/>
      <c r="Y4" s="11"/>
      <c r="Z4" s="11"/>
      <c r="AA4" s="11"/>
      <c r="AB4" s="11"/>
      <c r="AC4" s="11"/>
      <c r="AD4" s="11"/>
      <c r="AE4" s="11"/>
      <c r="AF4" s="11"/>
      <c r="AG4" s="11"/>
      <c r="AH4" s="11"/>
      <c r="AI4" s="11"/>
      <c r="AJ4" s="11"/>
    </row>
    <row r="5" spans="1:36" ht="30" customHeight="1" x14ac:dyDescent="0.3">
      <c r="A5" s="102" t="s">
        <v>124</v>
      </c>
      <c r="B5" s="103"/>
      <c r="C5" s="93" t="s">
        <v>128</v>
      </c>
      <c r="D5" s="94"/>
      <c r="E5" s="94"/>
      <c r="F5" s="94"/>
      <c r="G5" s="94"/>
      <c r="H5" s="94"/>
      <c r="I5" s="94"/>
      <c r="J5" s="94"/>
      <c r="K5" s="94"/>
      <c r="L5" s="94"/>
      <c r="M5" s="94"/>
      <c r="N5" s="95"/>
      <c r="O5" s="11"/>
      <c r="P5" s="11"/>
      <c r="Q5" s="11"/>
      <c r="R5" s="11"/>
      <c r="S5" s="11"/>
      <c r="T5" s="11"/>
      <c r="U5" s="11"/>
      <c r="V5" s="11"/>
      <c r="W5" s="11"/>
      <c r="X5" s="11"/>
      <c r="Y5" s="11"/>
      <c r="Z5" s="11"/>
      <c r="AA5" s="11"/>
      <c r="AB5" s="11"/>
      <c r="AC5" s="11"/>
      <c r="AD5" s="11"/>
      <c r="AE5" s="11"/>
      <c r="AF5" s="11"/>
      <c r="AG5" s="11"/>
      <c r="AH5" s="11"/>
      <c r="AI5" s="11"/>
      <c r="AJ5" s="11"/>
    </row>
    <row r="6" spans="1:36" ht="49.5" customHeight="1" x14ac:dyDescent="0.3">
      <c r="A6" s="102" t="s">
        <v>46</v>
      </c>
      <c r="B6" s="103"/>
      <c r="C6" s="96" t="s">
        <v>129</v>
      </c>
      <c r="D6" s="97"/>
      <c r="E6" s="97"/>
      <c r="F6" s="97"/>
      <c r="G6" s="97"/>
      <c r="H6" s="97"/>
      <c r="I6" s="97"/>
      <c r="J6" s="97"/>
      <c r="K6" s="97"/>
      <c r="L6" s="97"/>
      <c r="M6" s="97"/>
      <c r="N6" s="98"/>
      <c r="O6" s="11"/>
      <c r="P6" s="11"/>
      <c r="Q6" s="11"/>
      <c r="R6" s="11"/>
      <c r="S6" s="11"/>
      <c r="T6" s="11"/>
      <c r="U6" s="11"/>
      <c r="V6" s="11"/>
      <c r="W6" s="11"/>
      <c r="X6" s="11"/>
      <c r="Y6" s="11"/>
      <c r="Z6" s="11"/>
      <c r="AA6" s="11"/>
      <c r="AB6" s="11"/>
      <c r="AC6" s="11"/>
      <c r="AD6" s="11"/>
      <c r="AE6" s="11"/>
      <c r="AF6" s="11"/>
      <c r="AG6" s="11"/>
      <c r="AH6" s="11"/>
      <c r="AI6" s="11"/>
      <c r="AJ6" s="11"/>
    </row>
    <row r="7" spans="1:36" ht="16.5" customHeight="1" x14ac:dyDescent="0.3">
      <c r="A7" s="104" t="s">
        <v>0</v>
      </c>
      <c r="B7" s="108" t="s">
        <v>2</v>
      </c>
      <c r="C7" s="101" t="s">
        <v>3</v>
      </c>
      <c r="D7" s="101" t="s">
        <v>44</v>
      </c>
      <c r="E7" s="107" t="s">
        <v>1</v>
      </c>
      <c r="F7" s="106" t="s">
        <v>55</v>
      </c>
      <c r="G7" s="107" t="s">
        <v>7</v>
      </c>
      <c r="H7" s="109" t="s">
        <v>35</v>
      </c>
      <c r="I7" s="110" t="s">
        <v>6</v>
      </c>
      <c r="J7" s="106" t="s">
        <v>101</v>
      </c>
      <c r="K7" s="106" t="s">
        <v>106</v>
      </c>
      <c r="L7" s="112" t="s">
        <v>47</v>
      </c>
      <c r="M7" s="110" t="s">
        <v>6</v>
      </c>
      <c r="N7" s="101" t="s">
        <v>53</v>
      </c>
      <c r="O7" s="91" t="s">
        <v>13</v>
      </c>
      <c r="P7" s="100" t="s">
        <v>134</v>
      </c>
      <c r="Q7" s="106" t="s">
        <v>14</v>
      </c>
      <c r="R7" s="100" t="s">
        <v>10</v>
      </c>
      <c r="S7" s="100"/>
      <c r="T7" s="100"/>
      <c r="U7" s="100"/>
      <c r="V7" s="100"/>
      <c r="W7" s="100"/>
      <c r="X7" s="99" t="s">
        <v>50</v>
      </c>
      <c r="Y7" s="99" t="s">
        <v>51</v>
      </c>
      <c r="Z7" s="99" t="s">
        <v>6</v>
      </c>
      <c r="AA7" s="99" t="s">
        <v>52</v>
      </c>
      <c r="AB7" s="99" t="s">
        <v>6</v>
      </c>
      <c r="AC7" s="99" t="s">
        <v>54</v>
      </c>
      <c r="AD7" s="91" t="s">
        <v>31</v>
      </c>
      <c r="AE7" s="100" t="s">
        <v>36</v>
      </c>
      <c r="AF7" s="100" t="s">
        <v>37</v>
      </c>
      <c r="AG7" s="100" t="s">
        <v>38</v>
      </c>
      <c r="AH7" s="100" t="s">
        <v>40</v>
      </c>
      <c r="AI7" s="100" t="s">
        <v>39</v>
      </c>
      <c r="AJ7" s="100" t="s">
        <v>41</v>
      </c>
    </row>
    <row r="8" spans="1:36" s="4" customFormat="1" ht="94.5" customHeight="1" x14ac:dyDescent="0.25">
      <c r="A8" s="105"/>
      <c r="B8" s="108"/>
      <c r="C8" s="100"/>
      <c r="D8" s="100"/>
      <c r="E8" s="108"/>
      <c r="F8" s="101"/>
      <c r="G8" s="108"/>
      <c r="H8" s="101"/>
      <c r="I8" s="111"/>
      <c r="J8" s="101"/>
      <c r="K8" s="101"/>
      <c r="L8" s="111"/>
      <c r="M8" s="111"/>
      <c r="N8" s="100"/>
      <c r="O8" s="92"/>
      <c r="P8" s="100"/>
      <c r="Q8" s="101"/>
      <c r="R8" s="9" t="s">
        <v>15</v>
      </c>
      <c r="S8" s="9" t="s">
        <v>19</v>
      </c>
      <c r="T8" s="9" t="s">
        <v>30</v>
      </c>
      <c r="U8" s="9" t="s">
        <v>20</v>
      </c>
      <c r="V8" s="9" t="s">
        <v>23</v>
      </c>
      <c r="W8" s="9" t="s">
        <v>26</v>
      </c>
      <c r="X8" s="99"/>
      <c r="Y8" s="99"/>
      <c r="Z8" s="99"/>
      <c r="AA8" s="99"/>
      <c r="AB8" s="99"/>
      <c r="AC8" s="99"/>
      <c r="AD8" s="92"/>
      <c r="AE8" s="100"/>
      <c r="AF8" s="100"/>
      <c r="AG8" s="100"/>
      <c r="AH8" s="100"/>
      <c r="AI8" s="100"/>
      <c r="AJ8" s="100"/>
    </row>
    <row r="9" spans="1:36" s="3" customFormat="1" ht="167.25" customHeight="1" x14ac:dyDescent="0.25">
      <c r="A9" s="73">
        <v>1</v>
      </c>
      <c r="B9" s="74" t="s">
        <v>125</v>
      </c>
      <c r="C9" s="86" t="s">
        <v>135</v>
      </c>
      <c r="D9" s="86" t="s">
        <v>136</v>
      </c>
      <c r="E9" s="75" t="s">
        <v>137</v>
      </c>
      <c r="F9" s="74" t="s">
        <v>56</v>
      </c>
      <c r="G9" s="73">
        <v>12</v>
      </c>
      <c r="H9" s="76" t="str">
        <f>IF(G9&lt;=0,"",IF(G9&lt;=2,"Muy Baja",IF(G9&lt;=24,"Baja",IF(G9&lt;=500,"Media",IF(G9&lt;=5000,"Alta","Muy Alta")))))</f>
        <v>Baja</v>
      </c>
      <c r="I9" s="77">
        <f>IF(H9="","",IF(H9="Muy Baja",0.2,IF(H9="Baja",0.4,IF(H9="Media",0.6,IF(H9="Alta",0.8,IF(H9="Muy Alta",1,))))))</f>
        <v>0.4</v>
      </c>
      <c r="J9" s="77" t="s">
        <v>103</v>
      </c>
      <c r="K9" s="77" t="s">
        <v>115</v>
      </c>
      <c r="L9" s="76" t="str">
        <f>IF(OR(K9='Tabla Impacto'!$C$11,K9='Tabla Impacto'!$D$11),"Leve",IF(OR(K9='Tabla Impacto'!$C$12,K9='Tabla Impacto'!$D$12),"Menor",IF(OR(K9='Tabla Impacto'!$C$13,K9='Tabla Impacto'!$D$13),"Moderado",IF(OR(K9='Tabla Impacto'!$C$14,K9='Tabla Impacto'!$D$14),"Mayor",IF(OR(K9='Tabla Impacto'!$C$15,K9='Tabla Impacto'!$D$15),"Catastrófico","")))))</f>
        <v>Moderado</v>
      </c>
      <c r="M9" s="77">
        <f>IF(L9="","",IF(L9="Leve",0.2,IF(L9="Menor",0.4,IF(L9="Moderado",0.6,IF(L9="Mayor",0.8,IF(L9="Catastrófico",1,))))))</f>
        <v>0.6</v>
      </c>
      <c r="N9" s="78" t="str">
        <f>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Moderado</v>
      </c>
      <c r="O9" s="6">
        <v>12</v>
      </c>
      <c r="P9" s="16" t="s">
        <v>138</v>
      </c>
      <c r="Q9" s="6" t="str">
        <f>IF(OR(R9="Preventivo",R9="Detectivo"),"Probabilidad",IF(R9="Correctivo","Impacto",""))</f>
        <v>Probabilidad</v>
      </c>
      <c r="R9" s="19" t="s">
        <v>16</v>
      </c>
      <c r="S9" s="19" t="s">
        <v>11</v>
      </c>
      <c r="T9" s="8" t="str">
        <f>IF(AND(R9="Preventivo",S9="Automático"),"50%",IF(AND(R9="Preventivo",S9="Manual"),"40%",IF(AND(R9="Detectivo",S9="Automático"),"40%",IF(AND(R9="Detectivo",S9="Manual"),"30%",IF(AND(R9="Correctivo",S9="Automático"),"35%",IF(AND(R9="Correctivo",S9="Manual"),"25%",""))))))</f>
        <v>40%</v>
      </c>
      <c r="U9" s="19" t="s">
        <v>21</v>
      </c>
      <c r="V9" s="19" t="s">
        <v>24</v>
      </c>
      <c r="W9" s="19" t="s">
        <v>27</v>
      </c>
      <c r="X9" s="69">
        <f>IFERROR(IF(Q9="Probabilidad",(I9-(+I9*T9)),IF(Q9="Impacto",I9,"")),"")</f>
        <v>0.24</v>
      </c>
      <c r="Y9" s="67" t="str">
        <f>IFERROR(IF(X9="","",IF(X9&lt;=0.2,"Muy Baja",IF(X9&lt;=0.4,"Baja",IF(X9&lt;=0.6,"Media",IF(X9&lt;=0.8,"Alta","Muy Alta"))))),"")</f>
        <v>Baja</v>
      </c>
      <c r="Z9" s="54">
        <f>+X9</f>
        <v>0.24</v>
      </c>
      <c r="AA9" s="67" t="str">
        <f>IFERROR(IF(AB9="","",IF(AB9&lt;=0.2,"Leve",IF(AB9&lt;=0.4,"Menor",IF(AB9&lt;=0.6,"Moderado",IF(AB9&lt;=0.8,"Mayor","Catastrófico"))))),"")</f>
        <v>Moderado</v>
      </c>
      <c r="AB9" s="70">
        <f>IFERROR(IF(Q9="Impacto",(M9-(+M9*T9)),IF(Q9="Probabilidad",M9,"")),"")</f>
        <v>0.6</v>
      </c>
      <c r="AC9" s="68" t="str">
        <f>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Moderado</v>
      </c>
      <c r="AD9" s="71" t="s">
        <v>34</v>
      </c>
      <c r="AE9" s="7" t="s">
        <v>139</v>
      </c>
      <c r="AF9" s="79" t="s">
        <v>126</v>
      </c>
      <c r="AG9" s="80">
        <v>44255</v>
      </c>
      <c r="AH9" s="81">
        <v>44285</v>
      </c>
      <c r="AI9" s="85" t="s">
        <v>127</v>
      </c>
      <c r="AJ9" s="82" t="s">
        <v>43</v>
      </c>
    </row>
    <row r="10" spans="1:36" s="3" customFormat="1" ht="167.25" customHeight="1" x14ac:dyDescent="0.25">
      <c r="A10" s="73">
        <v>2</v>
      </c>
      <c r="B10" s="74" t="s">
        <v>125</v>
      </c>
      <c r="C10" s="86" t="s">
        <v>140</v>
      </c>
      <c r="D10" s="86" t="s">
        <v>141</v>
      </c>
      <c r="E10" s="75" t="s">
        <v>142</v>
      </c>
      <c r="F10" s="74" t="s">
        <v>56</v>
      </c>
      <c r="G10" s="73">
        <v>12</v>
      </c>
      <c r="H10" s="76" t="str">
        <f>IF(G10&lt;=0,"",IF(G10&lt;=2,"Muy Baja",IF(G10&lt;=24,"Baja",IF(G10&lt;=500,"Media",IF(G10&lt;=5000,"Alta","Muy Alta")))))</f>
        <v>Baja</v>
      </c>
      <c r="I10" s="77">
        <f>IF(H10="","",IF(H10="Muy Baja",0.2,IF(H10="Baja",0.4,IF(H10="Media",0.6,IF(H10="Alta",0.8,IF(H10="Muy Alta",1,))))))</f>
        <v>0.4</v>
      </c>
      <c r="J10" s="77" t="s">
        <v>103</v>
      </c>
      <c r="K10" s="77" t="s">
        <v>115</v>
      </c>
      <c r="L10" s="76" t="str">
        <f>IF(OR(K10='Tabla Impacto'!$C$11,K10='Tabla Impacto'!$D$11),"Leve",IF(OR(K10='Tabla Impacto'!$C$12,K10='Tabla Impacto'!$D$12),"Menor",IF(OR(K10='Tabla Impacto'!$C$13,K10='Tabla Impacto'!$D$13),"Moderado",IF(OR(K10='Tabla Impacto'!$C$14,K10='Tabla Impacto'!$D$14),"Mayor",IF(OR(K10='Tabla Impacto'!$C$15,K10='Tabla Impacto'!$D$15),"Catastrófico","")))))</f>
        <v>Moderado</v>
      </c>
      <c r="M10" s="77">
        <f>IF(L10="","",IF(L10="Leve",0.2,IF(L10="Menor",0.4,IF(L10="Moderado",0.6,IF(L10="Mayor",0.8,IF(L10="Catastrófico",1,))))))</f>
        <v>0.6</v>
      </c>
      <c r="N10" s="78"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6">
        <v>12</v>
      </c>
      <c r="P10" s="16" t="s">
        <v>143</v>
      </c>
      <c r="Q10" s="6" t="str">
        <f>IF(OR(R10="Preventivo",R10="Detectivo"),"Probabilidad",IF(R10="Correctivo","Impacto",""))</f>
        <v>Probabilidad</v>
      </c>
      <c r="R10" s="19" t="s">
        <v>16</v>
      </c>
      <c r="S10" s="19" t="s">
        <v>11</v>
      </c>
      <c r="T10" s="8" t="str">
        <f>IF(AND(R10="Preventivo",S10="Automático"),"50%",IF(AND(R10="Preventivo",S10="Manual"),"40%",IF(AND(R10="Detectivo",S10="Automático"),"40%",IF(AND(R10="Detectivo",S10="Manual"),"30%",IF(AND(R10="Correctivo",S10="Automático"),"35%",IF(AND(R10="Correctivo",S10="Manual"),"25%",""))))))</f>
        <v>40%</v>
      </c>
      <c r="U10" s="19" t="s">
        <v>21</v>
      </c>
      <c r="V10" s="19" t="s">
        <v>24</v>
      </c>
      <c r="W10" s="19" t="s">
        <v>27</v>
      </c>
      <c r="X10" s="69">
        <f>IFERROR(IF(Q10="Probabilidad",(I10-(+I10*T10)),IF(Q10="Impacto",I10,"")),"")</f>
        <v>0.24</v>
      </c>
      <c r="Y10" s="67" t="str">
        <f>IFERROR(IF(X10="","",IF(X10&lt;=0.2,"Muy Baja",IF(X10&lt;=0.4,"Baja",IF(X10&lt;=0.6,"Media",IF(X10&lt;=0.8,"Alta","Muy Alta"))))),"")</f>
        <v>Baja</v>
      </c>
      <c r="Z10" s="54">
        <f>+X10</f>
        <v>0.24</v>
      </c>
      <c r="AA10" s="67" t="str">
        <f>IFERROR(IF(AB10="","",IF(AB10&lt;=0.2,"Leve",IF(AB10&lt;=0.4,"Menor",IF(AB10&lt;=0.6,"Moderado",IF(AB10&lt;=0.8,"Mayor","Catastrófico"))))),"")</f>
        <v>Moderado</v>
      </c>
      <c r="AB10" s="70">
        <f>IFERROR(IF(Q10="Impacto",(M10-(+M10*T10)),IF(Q10="Probabilidad",M10,"")),"")</f>
        <v>0.6</v>
      </c>
      <c r="AC10" s="68" t="str">
        <f>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71" t="s">
        <v>34</v>
      </c>
      <c r="AE10" s="7" t="s">
        <v>144</v>
      </c>
      <c r="AF10" s="79" t="s">
        <v>126</v>
      </c>
      <c r="AG10" s="80">
        <v>44255</v>
      </c>
      <c r="AH10" s="81">
        <v>44285</v>
      </c>
      <c r="AI10" s="85" t="s">
        <v>145</v>
      </c>
      <c r="AJ10" s="82" t="s">
        <v>43</v>
      </c>
    </row>
    <row r="11" spans="1:36" s="3" customFormat="1" ht="219.75" customHeight="1" x14ac:dyDescent="0.25">
      <c r="A11" s="73">
        <v>3</v>
      </c>
      <c r="B11" s="74" t="s">
        <v>125</v>
      </c>
      <c r="C11" s="86" t="s">
        <v>131</v>
      </c>
      <c r="D11" s="86" t="s">
        <v>130</v>
      </c>
      <c r="E11" s="75" t="s">
        <v>146</v>
      </c>
      <c r="F11" s="74" t="s">
        <v>56</v>
      </c>
      <c r="G11" s="73">
        <v>12</v>
      </c>
      <c r="H11" s="76" t="str">
        <f>IF(G11&lt;=0,"",IF(G11&lt;=2,"Muy Baja",IF(G11&lt;=24,"Baja",IF(G11&lt;=500,"Media",IF(G11&lt;=5000,"Alta","Muy Alta")))))</f>
        <v>Baja</v>
      </c>
      <c r="I11" s="77">
        <f>IF(H11="","",IF(H11="Muy Baja",0.2,IF(H11="Baja",0.4,IF(H11="Media",0.6,IF(H11="Alta",0.8,IF(H11="Muy Alta",1,))))))</f>
        <v>0.4</v>
      </c>
      <c r="J11" s="77" t="s">
        <v>103</v>
      </c>
      <c r="K11" s="77" t="s">
        <v>115</v>
      </c>
      <c r="L11" s="76" t="str">
        <f>IF(OR(K11='Tabla Impacto'!$C$11,K11='Tabla Impacto'!$D$11),"Leve",IF(OR(K11='Tabla Impacto'!$C$12,K11='Tabla Impacto'!$D$12),"Menor",IF(OR(K11='Tabla Impacto'!$C$13,K11='Tabla Impacto'!$D$13),"Moderado",IF(OR(K11='Tabla Impacto'!$C$14,K11='Tabla Impacto'!$D$14),"Mayor",IF(OR(K11='Tabla Impacto'!$C$15,K11='Tabla Impacto'!$D$15),"Catastrófico","")))))</f>
        <v>Moderado</v>
      </c>
      <c r="M11" s="77">
        <f>IF(L11="","",IF(L11="Leve",0.2,IF(L11="Menor",0.4,IF(L11="Moderado",0.6,IF(L11="Mayor",0.8,IF(L11="Catastrófico",1,))))))</f>
        <v>0.6</v>
      </c>
      <c r="N11" s="78" t="str">
        <f>IF(OR(AND(H11="Muy Baja",L11="Leve"),AND(H11="Muy Baja",L11="Menor"),AND(H11="Baja",L11="Leve")),"Bajo",IF(OR(AND(H11="Muy baja",L11="Moderado"),AND(H11="Baja",L11="Menor"),AND(H11="Baja",L11="Moderado"),AND(H11="Media",L11="Leve"),AND(H11="Media",L11="Menor"),AND(H11="Media",L11="Moderado"),AND(H11="Alta",L11="Leve"),AND(H11="Alta",L11="Menor")),"Moderado",IF(OR(AND(H11="Muy Baja",L11="Mayor"),AND(H11="Baja",L11="Mayor"),AND(H11="Media",L11="Mayor"),AND(H11="Alta",L11="Moderado"),AND(H11="Alta",L11="Mayor"),AND(H11="Muy Alta",L11="Leve"),AND(H11="Muy Alta",L11="Menor"),AND(H11="Muy Alta",L11="Moderado"),AND(H11="Muy Alta",L11="Mayor")),"Alto",IF(OR(AND(H11="Muy Baja",L11="Catastrófico"),AND(H11="Baja",L11="Catastrófico"),AND(H11="Media",L11="Catastrófico"),AND(H11="Alta",L11="Catastrófico"),AND(H11="Muy Alta",L11="Catastrófico")),"Extremo",""))))</f>
        <v>Moderado</v>
      </c>
      <c r="O11" s="6">
        <v>12</v>
      </c>
      <c r="P11" s="16" t="s">
        <v>147</v>
      </c>
      <c r="Q11" s="6" t="str">
        <f>IF(OR(R11="Preventivo",R11="Detectivo"),"Probabilidad",IF(R11="Correctivo","Impacto",""))</f>
        <v>Probabilidad</v>
      </c>
      <c r="R11" s="19" t="s">
        <v>16</v>
      </c>
      <c r="S11" s="19" t="s">
        <v>11</v>
      </c>
      <c r="T11" s="8" t="str">
        <f>IF(AND(R11="Preventivo",S11="Automático"),"50%",IF(AND(R11="Preventivo",S11="Manual"),"40%",IF(AND(R11="Detectivo",S11="Automático"),"40%",IF(AND(R11="Detectivo",S11="Manual"),"30%",IF(AND(R11="Correctivo",S11="Automático"),"35%",IF(AND(R11="Correctivo",S11="Manual"),"25%",""))))))</f>
        <v>40%</v>
      </c>
      <c r="U11" s="19" t="s">
        <v>21</v>
      </c>
      <c r="V11" s="19" t="s">
        <v>24</v>
      </c>
      <c r="W11" s="19" t="s">
        <v>27</v>
      </c>
      <c r="X11" s="69">
        <f>IFERROR(IF(Q11="Probabilidad",(I11-(+I11*T11)),IF(Q11="Impacto",I11,"")),"")</f>
        <v>0.24</v>
      </c>
      <c r="Y11" s="67" t="str">
        <f>IFERROR(IF(X11="","",IF(X11&lt;=0.2,"Muy Baja",IF(X11&lt;=0.4,"Baja",IF(X11&lt;=0.6,"Media",IF(X11&lt;=0.8,"Alta","Muy Alta"))))),"")</f>
        <v>Baja</v>
      </c>
      <c r="Z11" s="54">
        <f>+X11</f>
        <v>0.24</v>
      </c>
      <c r="AA11" s="67" t="str">
        <f>IFERROR(IF(AB11="","",IF(AB11&lt;=0.2,"Leve",IF(AB11&lt;=0.4,"Menor",IF(AB11&lt;=0.6,"Moderado",IF(AB11&lt;=0.8,"Mayor","Catastrófico"))))),"")</f>
        <v>Moderado</v>
      </c>
      <c r="AB11" s="70">
        <f>IFERROR(IF(Q11="Impacto",(M11-(+M11*T11)),IF(Q11="Probabilidad",M11,"")),"")</f>
        <v>0.6</v>
      </c>
      <c r="AC11" s="68" t="str">
        <f>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71" t="s">
        <v>34</v>
      </c>
      <c r="AE11" s="7" t="s">
        <v>148</v>
      </c>
      <c r="AF11" s="79" t="s">
        <v>126</v>
      </c>
      <c r="AG11" s="80">
        <v>44255</v>
      </c>
      <c r="AH11" s="81">
        <v>44285</v>
      </c>
      <c r="AI11" s="85" t="s">
        <v>149</v>
      </c>
      <c r="AJ11" s="82" t="s">
        <v>43</v>
      </c>
    </row>
    <row r="12" spans="1:36" ht="49.5" customHeight="1" x14ac:dyDescent="0.3">
      <c r="A12" s="6"/>
      <c r="B12" s="88" t="s">
        <v>49</v>
      </c>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90"/>
    </row>
    <row r="14" spans="1:36" x14ac:dyDescent="0.3">
      <c r="A14" s="1"/>
      <c r="B14" s="10" t="s">
        <v>48</v>
      </c>
      <c r="C14" s="1"/>
      <c r="D14" s="1"/>
      <c r="F14" s="1"/>
    </row>
    <row r="17" spans="3:4" ht="43.5" customHeight="1" x14ac:dyDescent="0.3">
      <c r="C17" s="87" t="s">
        <v>132</v>
      </c>
      <c r="D17" s="87"/>
    </row>
  </sheetData>
  <dataConsolidate/>
  <mergeCells count="38">
    <mergeCell ref="K7:K8"/>
    <mergeCell ref="Q7:Q8"/>
    <mergeCell ref="AA7:AA8"/>
    <mergeCell ref="Y7:Y8"/>
    <mergeCell ref="Z7:Z8"/>
    <mergeCell ref="R7:W7"/>
    <mergeCell ref="N7:N8"/>
    <mergeCell ref="A4:B4"/>
    <mergeCell ref="A5:B5"/>
    <mergeCell ref="A6:B6"/>
    <mergeCell ref="A7:A8"/>
    <mergeCell ref="F7:F8"/>
    <mergeCell ref="E7:E8"/>
    <mergeCell ref="D7:D8"/>
    <mergeCell ref="C7:C8"/>
    <mergeCell ref="B7:B8"/>
    <mergeCell ref="G7:G8"/>
    <mergeCell ref="H7:H8"/>
    <mergeCell ref="I7:I8"/>
    <mergeCell ref="L7:L8"/>
    <mergeCell ref="M7:M8"/>
    <mergeCell ref="J7:J8"/>
    <mergeCell ref="C17:D17"/>
    <mergeCell ref="B12:AJ12"/>
    <mergeCell ref="AD7:AD8"/>
    <mergeCell ref="C5:N5"/>
    <mergeCell ref="C6:N6"/>
    <mergeCell ref="O7:O8"/>
    <mergeCell ref="AC7:AC8"/>
    <mergeCell ref="AB7:AB8"/>
    <mergeCell ref="X7:X8"/>
    <mergeCell ref="P7:P8"/>
    <mergeCell ref="AE7:AE8"/>
    <mergeCell ref="AJ7:AJ8"/>
    <mergeCell ref="AI7:AI8"/>
    <mergeCell ref="AH7:AH8"/>
    <mergeCell ref="AG7:AG8"/>
    <mergeCell ref="AF7:AF8"/>
  </mergeCells>
  <conditionalFormatting sqref="H9">
    <cfRule type="cellIs" dxfId="83" priority="374" operator="equal">
      <formula>"Muy Alta"</formula>
    </cfRule>
    <cfRule type="cellIs" dxfId="82" priority="375" operator="equal">
      <formula>"Alta"</formula>
    </cfRule>
    <cfRule type="cellIs" dxfId="81" priority="376" operator="equal">
      <formula>"Media"</formula>
    </cfRule>
    <cfRule type="cellIs" dxfId="80" priority="377" operator="equal">
      <formula>"Baja"</formula>
    </cfRule>
    <cfRule type="cellIs" dxfId="79" priority="378" operator="equal">
      <formula>"Muy Baja"</formula>
    </cfRule>
  </conditionalFormatting>
  <conditionalFormatting sqref="L9">
    <cfRule type="cellIs" dxfId="78" priority="369" operator="equal">
      <formula>"Catastrófico"</formula>
    </cfRule>
    <cfRule type="cellIs" dxfId="77" priority="370" operator="equal">
      <formula>"Mayor"</formula>
    </cfRule>
    <cfRule type="cellIs" dxfId="76" priority="371" operator="equal">
      <formula>"Moderado"</formula>
    </cfRule>
    <cfRule type="cellIs" dxfId="75" priority="372" operator="equal">
      <formula>"Menor"</formula>
    </cfRule>
    <cfRule type="cellIs" dxfId="74" priority="373" operator="equal">
      <formula>"Leve"</formula>
    </cfRule>
  </conditionalFormatting>
  <conditionalFormatting sqref="N9">
    <cfRule type="cellIs" dxfId="73" priority="365" operator="equal">
      <formula>"Extremo"</formula>
    </cfRule>
    <cfRule type="cellIs" dxfId="72" priority="366" operator="equal">
      <formula>"Alto"</formula>
    </cfRule>
    <cfRule type="cellIs" dxfId="71" priority="367" operator="equal">
      <formula>"Moderado"</formula>
    </cfRule>
    <cfRule type="cellIs" dxfId="70" priority="368" operator="equal">
      <formula>"Bajo"</formula>
    </cfRule>
  </conditionalFormatting>
  <conditionalFormatting sqref="Y9">
    <cfRule type="cellIs" dxfId="69" priority="360" operator="equal">
      <formula>"Muy Alta"</formula>
    </cfRule>
    <cfRule type="cellIs" dxfId="68" priority="361" operator="equal">
      <formula>"Alta"</formula>
    </cfRule>
    <cfRule type="cellIs" dxfId="67" priority="362" operator="equal">
      <formula>"Media"</formula>
    </cfRule>
    <cfRule type="cellIs" dxfId="66" priority="363" operator="equal">
      <formula>"Baja"</formula>
    </cfRule>
    <cfRule type="cellIs" dxfId="65" priority="364" operator="equal">
      <formula>"Muy Baja"</formula>
    </cfRule>
  </conditionalFormatting>
  <conditionalFormatting sqref="AA9">
    <cfRule type="cellIs" dxfId="64" priority="355" operator="equal">
      <formula>"Catastrófico"</formula>
    </cfRule>
    <cfRule type="cellIs" dxfId="63" priority="356" operator="equal">
      <formula>"Mayor"</formula>
    </cfRule>
    <cfRule type="cellIs" dxfId="62" priority="357" operator="equal">
      <formula>"Moderado"</formula>
    </cfRule>
    <cfRule type="cellIs" dxfId="61" priority="358" operator="equal">
      <formula>"Menor"</formula>
    </cfRule>
    <cfRule type="cellIs" dxfId="60" priority="359" operator="equal">
      <formula>"Leve"</formula>
    </cfRule>
  </conditionalFormatting>
  <conditionalFormatting sqref="AC9">
    <cfRule type="cellIs" dxfId="59" priority="351" operator="equal">
      <formula>"Extremo"</formula>
    </cfRule>
    <cfRule type="cellIs" dxfId="58" priority="352" operator="equal">
      <formula>"Alto"</formula>
    </cfRule>
    <cfRule type="cellIs" dxfId="57" priority="353" operator="equal">
      <formula>"Moderado"</formula>
    </cfRule>
    <cfRule type="cellIs" dxfId="56" priority="354" operator="equal">
      <formula>"Bajo"</formula>
    </cfRule>
  </conditionalFormatting>
  <conditionalFormatting sqref="H10">
    <cfRule type="cellIs" dxfId="55" priority="52" operator="equal">
      <formula>"Muy Alta"</formula>
    </cfRule>
    <cfRule type="cellIs" dxfId="54" priority="53" operator="equal">
      <formula>"Alta"</formula>
    </cfRule>
    <cfRule type="cellIs" dxfId="53" priority="54" operator="equal">
      <formula>"Media"</formula>
    </cfRule>
    <cfRule type="cellIs" dxfId="52" priority="55" operator="equal">
      <formula>"Baja"</formula>
    </cfRule>
    <cfRule type="cellIs" dxfId="51" priority="56" operator="equal">
      <formula>"Muy Baja"</formula>
    </cfRule>
  </conditionalFormatting>
  <conditionalFormatting sqref="L10">
    <cfRule type="cellIs" dxfId="50" priority="47" operator="equal">
      <formula>"Catastrófico"</formula>
    </cfRule>
    <cfRule type="cellIs" dxfId="49" priority="48" operator="equal">
      <formula>"Mayor"</formula>
    </cfRule>
    <cfRule type="cellIs" dxfId="48" priority="49" operator="equal">
      <formula>"Moderado"</formula>
    </cfRule>
    <cfRule type="cellIs" dxfId="47" priority="50" operator="equal">
      <formula>"Menor"</formula>
    </cfRule>
    <cfRule type="cellIs" dxfId="46" priority="51" operator="equal">
      <formula>"Leve"</formula>
    </cfRule>
  </conditionalFormatting>
  <conditionalFormatting sqref="N10">
    <cfRule type="cellIs" dxfId="45" priority="43" operator="equal">
      <formula>"Extremo"</formula>
    </cfRule>
    <cfRule type="cellIs" dxfId="44" priority="44" operator="equal">
      <formula>"Alto"</formula>
    </cfRule>
    <cfRule type="cellIs" dxfId="43" priority="45" operator="equal">
      <formula>"Moderado"</formula>
    </cfRule>
    <cfRule type="cellIs" dxfId="42" priority="46" operator="equal">
      <formula>"Bajo"</formula>
    </cfRule>
  </conditionalFormatting>
  <conditionalFormatting sqref="Y10">
    <cfRule type="cellIs" dxfId="41" priority="38" operator="equal">
      <formula>"Muy Alta"</formula>
    </cfRule>
    <cfRule type="cellIs" dxfId="40" priority="39" operator="equal">
      <formula>"Alta"</formula>
    </cfRule>
    <cfRule type="cellIs" dxfId="39" priority="40" operator="equal">
      <formula>"Media"</formula>
    </cfRule>
    <cfRule type="cellIs" dxfId="38" priority="41" operator="equal">
      <formula>"Baja"</formula>
    </cfRule>
    <cfRule type="cellIs" dxfId="37" priority="42" operator="equal">
      <formula>"Muy Baja"</formula>
    </cfRule>
  </conditionalFormatting>
  <conditionalFormatting sqref="AA10">
    <cfRule type="cellIs" dxfId="36" priority="33" operator="equal">
      <formula>"Catastrófico"</formula>
    </cfRule>
    <cfRule type="cellIs" dxfId="35" priority="34" operator="equal">
      <formula>"Mayor"</formula>
    </cfRule>
    <cfRule type="cellIs" dxfId="34" priority="35" operator="equal">
      <formula>"Moderado"</formula>
    </cfRule>
    <cfRule type="cellIs" dxfId="33" priority="36" operator="equal">
      <formula>"Menor"</formula>
    </cfRule>
    <cfRule type="cellIs" dxfId="32" priority="37" operator="equal">
      <formula>"Leve"</formula>
    </cfRule>
  </conditionalFormatting>
  <conditionalFormatting sqref="AC10">
    <cfRule type="cellIs" dxfId="31" priority="29" operator="equal">
      <formula>"Extremo"</formula>
    </cfRule>
    <cfRule type="cellIs" dxfId="30" priority="30" operator="equal">
      <formula>"Alto"</formula>
    </cfRule>
    <cfRule type="cellIs" dxfId="29" priority="31" operator="equal">
      <formula>"Moderado"</formula>
    </cfRule>
    <cfRule type="cellIs" dxfId="28" priority="32" operator="equal">
      <formula>"Bajo"</formula>
    </cfRule>
  </conditionalFormatting>
  <conditionalFormatting sqref="H11">
    <cfRule type="cellIs" dxfId="27" priority="24" operator="equal">
      <formula>"Muy Alta"</formula>
    </cfRule>
    <cfRule type="cellIs" dxfId="26" priority="25" operator="equal">
      <formula>"Alta"</formula>
    </cfRule>
    <cfRule type="cellIs" dxfId="25" priority="26" operator="equal">
      <formula>"Media"</formula>
    </cfRule>
    <cfRule type="cellIs" dxfId="24" priority="27" operator="equal">
      <formula>"Baja"</formula>
    </cfRule>
    <cfRule type="cellIs" dxfId="23" priority="28" operator="equal">
      <formula>"Muy Baja"</formula>
    </cfRule>
  </conditionalFormatting>
  <conditionalFormatting sqref="L11">
    <cfRule type="cellIs" dxfId="22" priority="19" operator="equal">
      <formula>"Catastrófico"</formula>
    </cfRule>
    <cfRule type="cellIs" dxfId="21" priority="20" operator="equal">
      <formula>"Mayor"</formula>
    </cfRule>
    <cfRule type="cellIs" dxfId="20" priority="21" operator="equal">
      <formula>"Moderado"</formula>
    </cfRule>
    <cfRule type="cellIs" dxfId="19" priority="22" operator="equal">
      <formula>"Menor"</formula>
    </cfRule>
    <cfRule type="cellIs" dxfId="18" priority="23" operator="equal">
      <formula>"Leve"</formula>
    </cfRule>
  </conditionalFormatting>
  <conditionalFormatting sqref="N11">
    <cfRule type="cellIs" dxfId="17" priority="15" operator="equal">
      <formula>"Extremo"</formula>
    </cfRule>
    <cfRule type="cellIs" dxfId="16" priority="16" operator="equal">
      <formula>"Alto"</formula>
    </cfRule>
    <cfRule type="cellIs" dxfId="15" priority="17" operator="equal">
      <formula>"Moderado"</formula>
    </cfRule>
    <cfRule type="cellIs" dxfId="14" priority="18" operator="equal">
      <formula>"Bajo"</formula>
    </cfRule>
  </conditionalFormatting>
  <conditionalFormatting sqref="Y11">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A11">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C11">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8"/>
  <sheetViews>
    <sheetView zoomScale="90" zoomScaleNormal="90" workbookViewId="0">
      <selection activeCell="B6" sqref="B6"/>
    </sheetView>
  </sheetViews>
  <sheetFormatPr baseColWidth="10" defaultRowHeight="15" x14ac:dyDescent="0.25"/>
  <cols>
    <col min="2" max="2" width="24.140625" customWidth="1"/>
    <col min="3" max="3" width="70.140625" customWidth="1"/>
    <col min="4" max="4" width="29.85546875" customWidth="1"/>
  </cols>
  <sheetData>
    <row r="2" spans="2:4" ht="18" x14ac:dyDescent="0.25">
      <c r="B2" s="20" t="s">
        <v>61</v>
      </c>
    </row>
    <row r="3" spans="2:4" ht="25.5" x14ac:dyDescent="0.25">
      <c r="B3" s="21"/>
      <c r="C3" s="22" t="s">
        <v>58</v>
      </c>
      <c r="D3" s="22" t="s">
        <v>4</v>
      </c>
    </row>
    <row r="4" spans="2:4" ht="51" x14ac:dyDescent="0.25">
      <c r="B4" s="23" t="s">
        <v>57</v>
      </c>
      <c r="C4" s="24" t="s">
        <v>118</v>
      </c>
      <c r="D4" s="25">
        <v>0.2</v>
      </c>
    </row>
    <row r="5" spans="2:4" ht="51" x14ac:dyDescent="0.25">
      <c r="B5" s="26" t="s">
        <v>59</v>
      </c>
      <c r="C5" s="27" t="s">
        <v>119</v>
      </c>
      <c r="D5" s="28">
        <v>0.4</v>
      </c>
    </row>
    <row r="6" spans="2:4" ht="51" x14ac:dyDescent="0.25">
      <c r="B6" s="29" t="s">
        <v>123</v>
      </c>
      <c r="C6" s="27" t="s">
        <v>120</v>
      </c>
      <c r="D6" s="28">
        <v>0.6</v>
      </c>
    </row>
    <row r="7" spans="2:4" ht="76.5" x14ac:dyDescent="0.25">
      <c r="B7" s="30" t="s">
        <v>8</v>
      </c>
      <c r="C7" s="27" t="s">
        <v>121</v>
      </c>
      <c r="D7" s="28">
        <v>0.8</v>
      </c>
    </row>
    <row r="8" spans="2:4" ht="51" x14ac:dyDescent="0.25">
      <c r="B8" s="31" t="s">
        <v>60</v>
      </c>
      <c r="C8" s="27" t="s">
        <v>122</v>
      </c>
      <c r="D8" s="28">
        <v>1</v>
      </c>
    </row>
    <row r="9" spans="2:4" x14ac:dyDescent="0.25">
      <c r="B9" s="64"/>
      <c r="C9" s="64"/>
      <c r="D9" s="64"/>
    </row>
    <row r="10" spans="2:4" x14ac:dyDescent="0.25">
      <c r="B10" s="64"/>
      <c r="C10" s="64"/>
      <c r="D10" s="64"/>
    </row>
    <row r="11" spans="2:4" x14ac:dyDescent="0.25">
      <c r="B11" s="64"/>
      <c r="C11" s="64"/>
      <c r="D11" s="64"/>
    </row>
    <row r="12" spans="2:4" x14ac:dyDescent="0.25">
      <c r="B12" s="64"/>
      <c r="C12" s="64"/>
      <c r="D12" s="64"/>
    </row>
    <row r="13" spans="2:4" x14ac:dyDescent="0.25">
      <c r="B13" s="64"/>
      <c r="C13" s="64"/>
      <c r="D13" s="64"/>
    </row>
    <row r="14" spans="2:4" x14ac:dyDescent="0.25">
      <c r="B14" s="64"/>
      <c r="C14" s="64"/>
      <c r="D14" s="64"/>
    </row>
    <row r="15" spans="2:4" x14ac:dyDescent="0.25">
      <c r="B15" s="64"/>
      <c r="C15" s="64"/>
      <c r="D15" s="64"/>
    </row>
    <row r="16" spans="2:4" x14ac:dyDescent="0.25">
      <c r="B16" s="64"/>
      <c r="C16" s="64"/>
      <c r="D16" s="64"/>
    </row>
    <row r="17" spans="2:4" x14ac:dyDescent="0.25">
      <c r="B17" s="64"/>
      <c r="C17" s="64"/>
      <c r="D17" s="64"/>
    </row>
    <row r="18" spans="2:4" x14ac:dyDescent="0.25">
      <c r="B18" s="64"/>
      <c r="C18" s="64"/>
      <c r="D18" s="6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3"/>
  <sheetViews>
    <sheetView topLeftCell="A7" workbookViewId="0">
      <selection activeCell="D15" sqref="D15"/>
    </sheetView>
  </sheetViews>
  <sheetFormatPr baseColWidth="10" defaultRowHeight="15" x14ac:dyDescent="0.25"/>
  <cols>
    <col min="2" max="2" width="31.140625" customWidth="1"/>
    <col min="3" max="3" width="42.5703125" customWidth="1"/>
    <col min="4" max="4" width="78.28515625" customWidth="1"/>
  </cols>
  <sheetData>
    <row r="1" spans="1:4" ht="18" x14ac:dyDescent="0.25">
      <c r="B1" s="20" t="s">
        <v>69</v>
      </c>
    </row>
    <row r="3" spans="1:4" ht="40.5" x14ac:dyDescent="0.25">
      <c r="B3" s="21"/>
      <c r="C3" s="32" t="s">
        <v>62</v>
      </c>
      <c r="D3" s="32" t="s">
        <v>63</v>
      </c>
    </row>
    <row r="4" spans="1:4" ht="20.25" x14ac:dyDescent="0.25">
      <c r="A4" s="48" t="s">
        <v>96</v>
      </c>
      <c r="B4" s="33" t="s">
        <v>117</v>
      </c>
      <c r="C4" s="34" t="s">
        <v>64</v>
      </c>
      <c r="D4" s="34" t="s">
        <v>111</v>
      </c>
    </row>
    <row r="5" spans="1:4" ht="60.75" x14ac:dyDescent="0.25">
      <c r="A5" s="48" t="s">
        <v>97</v>
      </c>
      <c r="B5" s="65" t="s">
        <v>65</v>
      </c>
      <c r="C5" s="35" t="s">
        <v>107</v>
      </c>
      <c r="D5" s="35" t="s">
        <v>112</v>
      </c>
    </row>
    <row r="6" spans="1:4" ht="40.5" x14ac:dyDescent="0.25">
      <c r="A6" s="48" t="s">
        <v>94</v>
      </c>
      <c r="B6" s="36" t="s">
        <v>66</v>
      </c>
      <c r="C6" s="35" t="s">
        <v>108</v>
      </c>
      <c r="D6" s="35" t="s">
        <v>115</v>
      </c>
    </row>
    <row r="7" spans="1:4" ht="60.75" x14ac:dyDescent="0.25">
      <c r="A7" s="48" t="s">
        <v>9</v>
      </c>
      <c r="B7" s="37" t="s">
        <v>67</v>
      </c>
      <c r="C7" s="35" t="s">
        <v>109</v>
      </c>
      <c r="D7" s="35" t="s">
        <v>113</v>
      </c>
    </row>
    <row r="8" spans="1:4" ht="40.5" x14ac:dyDescent="0.25">
      <c r="A8" s="48" t="s">
        <v>98</v>
      </c>
      <c r="B8" s="38" t="s">
        <v>68</v>
      </c>
      <c r="C8" s="35" t="s">
        <v>110</v>
      </c>
      <c r="D8" s="35" t="s">
        <v>114</v>
      </c>
    </row>
    <row r="9" spans="1:4" x14ac:dyDescent="0.25">
      <c r="B9" s="66"/>
      <c r="C9" s="66"/>
      <c r="D9" s="66"/>
    </row>
    <row r="10" spans="1:4" s="64" customFormat="1" ht="15.75" x14ac:dyDescent="0.25">
      <c r="B10" s="83" t="s">
        <v>102</v>
      </c>
      <c r="C10" s="83" t="s">
        <v>104</v>
      </c>
      <c r="D10" s="83" t="s">
        <v>63</v>
      </c>
    </row>
    <row r="11" spans="1:4" s="64" customFormat="1" x14ac:dyDescent="0.25">
      <c r="B11" s="84" t="s">
        <v>105</v>
      </c>
      <c r="C11" s="84" t="s">
        <v>64</v>
      </c>
      <c r="D11" s="84" t="s">
        <v>111</v>
      </c>
    </row>
    <row r="12" spans="1:4" s="64" customFormat="1" x14ac:dyDescent="0.25">
      <c r="B12" s="84" t="s">
        <v>103</v>
      </c>
      <c r="C12" s="84" t="s">
        <v>107</v>
      </c>
      <c r="D12" s="84" t="s">
        <v>112</v>
      </c>
    </row>
    <row r="13" spans="1:4" s="64" customFormat="1" x14ac:dyDescent="0.25">
      <c r="B13" s="84"/>
      <c r="C13" s="84" t="s">
        <v>108</v>
      </c>
      <c r="D13" s="84" t="s">
        <v>115</v>
      </c>
    </row>
    <row r="14" spans="1:4" s="64" customFormat="1" x14ac:dyDescent="0.25">
      <c r="B14" s="84"/>
      <c r="C14" s="84" t="s">
        <v>109</v>
      </c>
      <c r="D14" s="84" t="s">
        <v>113</v>
      </c>
    </row>
    <row r="15" spans="1:4" s="64" customFormat="1" x14ac:dyDescent="0.25">
      <c r="B15" s="84"/>
      <c r="C15" s="84" t="s">
        <v>110</v>
      </c>
      <c r="D15" s="84" t="s">
        <v>114</v>
      </c>
    </row>
    <row r="16" spans="1:4" s="64" customFormat="1" x14ac:dyDescent="0.25"/>
    <row r="17" spans="2:4" s="64" customFormat="1" x14ac:dyDescent="0.25"/>
    <row r="18" spans="2:4" s="64" customFormat="1" x14ac:dyDescent="0.25"/>
    <row r="19" spans="2:4" s="64" customFormat="1" x14ac:dyDescent="0.25"/>
    <row r="20" spans="2:4" s="64" customFormat="1" x14ac:dyDescent="0.25"/>
    <row r="21" spans="2:4" s="64" customFormat="1" x14ac:dyDescent="0.25"/>
    <row r="22" spans="2:4" s="64" customFormat="1" x14ac:dyDescent="0.25"/>
    <row r="23" spans="2:4" s="64" customFormat="1" x14ac:dyDescent="0.25"/>
    <row r="24" spans="2:4" s="64" customFormat="1" x14ac:dyDescent="0.25"/>
    <row r="25" spans="2:4" x14ac:dyDescent="0.25">
      <c r="B25" s="64"/>
      <c r="C25" s="64"/>
      <c r="D25" s="64"/>
    </row>
    <row r="26" spans="2:4" x14ac:dyDescent="0.25">
      <c r="B26" s="64"/>
      <c r="C26" s="64"/>
      <c r="D26" s="64"/>
    </row>
    <row r="27" spans="2:4" x14ac:dyDescent="0.25">
      <c r="B27" s="64"/>
      <c r="C27" s="64"/>
      <c r="D27" s="64"/>
    </row>
    <row r="28" spans="2:4" x14ac:dyDescent="0.25">
      <c r="B28" s="64"/>
      <c r="C28" s="64"/>
      <c r="D28" s="64"/>
    </row>
    <row r="29" spans="2:4" x14ac:dyDescent="0.25">
      <c r="B29" s="64"/>
      <c r="C29" s="64"/>
      <c r="D29" s="64"/>
    </row>
    <row r="30" spans="2:4" x14ac:dyDescent="0.25">
      <c r="B30" s="64"/>
      <c r="C30" s="64"/>
      <c r="D30" s="64"/>
    </row>
    <row r="31" spans="2:4" x14ac:dyDescent="0.25">
      <c r="B31" s="64"/>
      <c r="C31" s="64"/>
      <c r="D31" s="64"/>
    </row>
    <row r="32" spans="2:4" x14ac:dyDescent="0.25">
      <c r="B32" s="64"/>
      <c r="C32" s="64"/>
      <c r="D32" s="64"/>
    </row>
    <row r="33" spans="2:4" x14ac:dyDescent="0.25">
      <c r="B33" s="64"/>
      <c r="C33" s="64"/>
      <c r="D33" s="6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19"/>
  <sheetViews>
    <sheetView workbookViewId="0">
      <selection activeCell="D16" sqref="D16"/>
    </sheetView>
  </sheetViews>
  <sheetFormatPr baseColWidth="10" defaultRowHeight="15" x14ac:dyDescent="0.25"/>
  <cols>
    <col min="2" max="8" width="9.42578125" customWidth="1"/>
    <col min="9" max="9" width="4.42578125" customWidth="1"/>
  </cols>
  <sheetData>
    <row r="2" spans="2:10" ht="18" x14ac:dyDescent="0.25">
      <c r="B2" s="20" t="s">
        <v>91</v>
      </c>
    </row>
    <row r="4" spans="2:10" ht="18.75" customHeight="1" x14ac:dyDescent="0.25">
      <c r="B4" s="45"/>
      <c r="C4" s="45"/>
      <c r="D4" s="113" t="s">
        <v>2</v>
      </c>
      <c r="E4" s="113"/>
      <c r="F4" s="113"/>
      <c r="G4" s="113"/>
      <c r="H4" s="113"/>
      <c r="I4" s="45"/>
      <c r="J4" s="45"/>
    </row>
    <row r="5" spans="2:10" x14ac:dyDescent="0.25">
      <c r="B5" s="45"/>
      <c r="C5" s="49"/>
      <c r="D5" s="46"/>
      <c r="E5" s="46"/>
      <c r="F5" s="46"/>
      <c r="G5" s="46"/>
      <c r="H5" s="46"/>
      <c r="I5" s="45"/>
      <c r="J5" s="45"/>
    </row>
    <row r="6" spans="2:10" x14ac:dyDescent="0.25">
      <c r="B6" s="114" t="s">
        <v>4</v>
      </c>
      <c r="C6" s="50" t="s">
        <v>60</v>
      </c>
      <c r="D6" s="115"/>
      <c r="E6" s="117"/>
      <c r="F6" s="117"/>
      <c r="G6" s="117"/>
      <c r="H6" s="119"/>
      <c r="I6" s="125"/>
      <c r="J6" s="126" t="s">
        <v>92</v>
      </c>
    </row>
    <row r="7" spans="2:10" ht="15.75" thickBot="1" x14ac:dyDescent="0.3">
      <c r="B7" s="114"/>
      <c r="C7" s="51">
        <v>1</v>
      </c>
      <c r="D7" s="116"/>
      <c r="E7" s="118"/>
      <c r="F7" s="118"/>
      <c r="G7" s="118"/>
      <c r="H7" s="120"/>
      <c r="I7" s="125"/>
      <c r="J7" s="127"/>
    </row>
    <row r="8" spans="2:10" x14ac:dyDescent="0.25">
      <c r="B8" s="114"/>
      <c r="C8" s="52" t="s">
        <v>8</v>
      </c>
      <c r="D8" s="121"/>
      <c r="E8" s="123"/>
      <c r="F8" s="55"/>
      <c r="G8" s="117"/>
      <c r="H8" s="119"/>
      <c r="I8" s="125"/>
      <c r="J8" s="128" t="s">
        <v>93</v>
      </c>
    </row>
    <row r="9" spans="2:10" ht="15.75" thickBot="1" x14ac:dyDescent="0.3">
      <c r="B9" s="114"/>
      <c r="C9" s="53">
        <v>0.8</v>
      </c>
      <c r="D9" s="122"/>
      <c r="E9" s="124"/>
      <c r="F9" s="56"/>
      <c r="G9" s="118"/>
      <c r="H9" s="120"/>
      <c r="I9" s="125"/>
      <c r="J9" s="129"/>
    </row>
    <row r="10" spans="2:10" x14ac:dyDescent="0.25">
      <c r="B10" s="114"/>
      <c r="C10" s="50" t="s">
        <v>5</v>
      </c>
      <c r="D10" s="121"/>
      <c r="E10" s="63"/>
      <c r="F10" s="123"/>
      <c r="G10" s="55"/>
      <c r="H10" s="119"/>
      <c r="I10" s="125"/>
      <c r="J10" s="130" t="s">
        <v>94</v>
      </c>
    </row>
    <row r="11" spans="2:10" ht="15.75" thickBot="1" x14ac:dyDescent="0.3">
      <c r="B11" s="114"/>
      <c r="C11" s="51">
        <v>0.6</v>
      </c>
      <c r="D11" s="122"/>
      <c r="E11" s="60"/>
      <c r="F11" s="124"/>
      <c r="G11" s="56"/>
      <c r="H11" s="120"/>
      <c r="I11" s="125"/>
      <c r="J11" s="131"/>
    </row>
    <row r="12" spans="2:10" x14ac:dyDescent="0.25">
      <c r="B12" s="114"/>
      <c r="C12" s="50" t="s">
        <v>59</v>
      </c>
      <c r="D12" s="61"/>
      <c r="E12" s="123"/>
      <c r="F12" s="123"/>
      <c r="G12" s="117"/>
      <c r="H12" s="119"/>
      <c r="I12" s="125"/>
      <c r="J12" s="133" t="s">
        <v>95</v>
      </c>
    </row>
    <row r="13" spans="2:10" x14ac:dyDescent="0.25">
      <c r="B13" s="114"/>
      <c r="C13" s="51">
        <v>0.4</v>
      </c>
      <c r="D13" s="62"/>
      <c r="E13" s="124"/>
      <c r="F13" s="124"/>
      <c r="G13" s="118"/>
      <c r="H13" s="120"/>
      <c r="I13" s="125"/>
      <c r="J13" s="134"/>
    </row>
    <row r="14" spans="2:10" x14ac:dyDescent="0.25">
      <c r="B14" s="114"/>
      <c r="C14" s="50" t="s">
        <v>57</v>
      </c>
      <c r="D14" s="135"/>
      <c r="E14" s="137"/>
      <c r="F14" s="58"/>
      <c r="G14" s="55"/>
      <c r="H14" s="119"/>
      <c r="I14" s="140"/>
      <c r="J14" s="132"/>
    </row>
    <row r="15" spans="2:10" x14ac:dyDescent="0.25">
      <c r="B15" s="114"/>
      <c r="C15" s="51">
        <v>0.2</v>
      </c>
      <c r="D15" s="136"/>
      <c r="E15" s="138"/>
      <c r="F15" s="59"/>
      <c r="G15" s="57"/>
      <c r="H15" s="139"/>
      <c r="I15" s="140"/>
      <c r="J15" s="132"/>
    </row>
    <row r="16" spans="2:10" x14ac:dyDescent="0.25">
      <c r="B16" s="132"/>
      <c r="C16" s="132"/>
      <c r="D16" s="50" t="s">
        <v>116</v>
      </c>
      <c r="E16" s="50" t="s">
        <v>97</v>
      </c>
      <c r="F16" s="50" t="s">
        <v>94</v>
      </c>
      <c r="G16" s="50" t="s">
        <v>9</v>
      </c>
      <c r="H16" s="50" t="s">
        <v>98</v>
      </c>
      <c r="I16" s="132"/>
      <c r="J16" s="132"/>
    </row>
    <row r="17" spans="2:10" x14ac:dyDescent="0.25">
      <c r="B17" s="132"/>
      <c r="C17" s="132"/>
      <c r="D17" s="51">
        <v>0.2</v>
      </c>
      <c r="E17" s="51">
        <v>0.4</v>
      </c>
      <c r="F17" s="51">
        <v>0.6</v>
      </c>
      <c r="G17" s="51">
        <v>0.8</v>
      </c>
      <c r="H17" s="51">
        <v>1</v>
      </c>
      <c r="I17" s="132"/>
      <c r="J17" s="132"/>
    </row>
    <row r="19" spans="2:10" x14ac:dyDescent="0.25">
      <c r="B19" s="47" t="s">
        <v>48</v>
      </c>
    </row>
  </sheetData>
  <mergeCells count="35">
    <mergeCell ref="B16:B17"/>
    <mergeCell ref="C16:C17"/>
    <mergeCell ref="I16:I17"/>
    <mergeCell ref="J16:J17"/>
    <mergeCell ref="J12:J13"/>
    <mergeCell ref="D14:D15"/>
    <mergeCell ref="E14:E15"/>
    <mergeCell ref="H14:H15"/>
    <mergeCell ref="I14:I15"/>
    <mergeCell ref="J14:J15"/>
    <mergeCell ref="I10:I11"/>
    <mergeCell ref="J10:J11"/>
    <mergeCell ref="E12:E13"/>
    <mergeCell ref="F12:F13"/>
    <mergeCell ref="G12:G13"/>
    <mergeCell ref="H12:H13"/>
    <mergeCell ref="I12:I13"/>
    <mergeCell ref="I6:I7"/>
    <mergeCell ref="J6:J7"/>
    <mergeCell ref="D8:D9"/>
    <mergeCell ref="E8:E9"/>
    <mergeCell ref="G8:G9"/>
    <mergeCell ref="H8:H9"/>
    <mergeCell ref="I8:I9"/>
    <mergeCell ref="J8:J9"/>
    <mergeCell ref="D4:H4"/>
    <mergeCell ref="B6:B15"/>
    <mergeCell ref="D6:D7"/>
    <mergeCell ref="E6:E7"/>
    <mergeCell ref="F6:F7"/>
    <mergeCell ref="G6:G7"/>
    <mergeCell ref="H6:H7"/>
    <mergeCell ref="D10:D11"/>
    <mergeCell ref="F10:F11"/>
    <mergeCell ref="H10:H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8"/>
  <sheetViews>
    <sheetView topLeftCell="A8" workbookViewId="0">
      <selection activeCell="D13" sqref="D13"/>
    </sheetView>
  </sheetViews>
  <sheetFormatPr baseColWidth="10" defaultColWidth="14.28515625" defaultRowHeight="12.75" x14ac:dyDescent="0.2"/>
  <cols>
    <col min="1" max="4" width="14.28515625" style="17"/>
    <col min="5" max="5" width="46" style="17" customWidth="1"/>
    <col min="6" max="16384" width="14.28515625" style="17"/>
  </cols>
  <sheetData>
    <row r="1" spans="2:6" x14ac:dyDescent="0.2">
      <c r="B1" s="39" t="s">
        <v>90</v>
      </c>
    </row>
    <row r="3" spans="2:6" x14ac:dyDescent="0.2">
      <c r="B3" s="142" t="s">
        <v>70</v>
      </c>
      <c r="C3" s="143"/>
      <c r="D3" s="144"/>
      <c r="E3" s="40" t="s">
        <v>71</v>
      </c>
      <c r="F3" s="41" t="s">
        <v>72</v>
      </c>
    </row>
    <row r="4" spans="2:6" ht="25.5" x14ac:dyDescent="0.2">
      <c r="B4" s="145" t="s">
        <v>73</v>
      </c>
      <c r="C4" s="145" t="s">
        <v>15</v>
      </c>
      <c r="D4" s="42" t="s">
        <v>16</v>
      </c>
      <c r="E4" s="43" t="s">
        <v>74</v>
      </c>
      <c r="F4" s="44">
        <v>0.25</v>
      </c>
    </row>
    <row r="5" spans="2:6" ht="38.25" x14ac:dyDescent="0.2">
      <c r="B5" s="146"/>
      <c r="C5" s="146"/>
      <c r="D5" s="42" t="s">
        <v>17</v>
      </c>
      <c r="E5" s="43" t="s">
        <v>75</v>
      </c>
      <c r="F5" s="44">
        <v>0.15</v>
      </c>
    </row>
    <row r="6" spans="2:6" ht="25.5" x14ac:dyDescent="0.2">
      <c r="B6" s="146"/>
      <c r="C6" s="147"/>
      <c r="D6" s="42" t="s">
        <v>18</v>
      </c>
      <c r="E6" s="43" t="s">
        <v>76</v>
      </c>
      <c r="F6" s="44">
        <v>0.1</v>
      </c>
    </row>
    <row r="7" spans="2:6" ht="38.25" x14ac:dyDescent="0.2">
      <c r="B7" s="146"/>
      <c r="C7" s="145" t="s">
        <v>19</v>
      </c>
      <c r="D7" s="42" t="s">
        <v>12</v>
      </c>
      <c r="E7" s="43" t="s">
        <v>77</v>
      </c>
      <c r="F7" s="44">
        <v>0.25</v>
      </c>
    </row>
    <row r="8" spans="2:6" ht="25.5" x14ac:dyDescent="0.2">
      <c r="B8" s="147"/>
      <c r="C8" s="147"/>
      <c r="D8" s="42" t="s">
        <v>11</v>
      </c>
      <c r="E8" s="43" t="s">
        <v>78</v>
      </c>
      <c r="F8" s="44">
        <v>0.15</v>
      </c>
    </row>
    <row r="9" spans="2:6" ht="38.25" x14ac:dyDescent="0.2">
      <c r="B9" s="145" t="s">
        <v>79</v>
      </c>
      <c r="C9" s="145" t="s">
        <v>20</v>
      </c>
      <c r="D9" s="42" t="s">
        <v>21</v>
      </c>
      <c r="E9" s="43" t="s">
        <v>80</v>
      </c>
      <c r="F9" s="42" t="s">
        <v>81</v>
      </c>
    </row>
    <row r="10" spans="2:6" ht="38.25" x14ac:dyDescent="0.2">
      <c r="B10" s="146"/>
      <c r="C10" s="147"/>
      <c r="D10" s="42" t="s">
        <v>22</v>
      </c>
      <c r="E10" s="43" t="s">
        <v>82</v>
      </c>
      <c r="F10" s="42" t="s">
        <v>81</v>
      </c>
    </row>
    <row r="11" spans="2:6" ht="25.5" x14ac:dyDescent="0.2">
      <c r="B11" s="146"/>
      <c r="C11" s="145" t="s">
        <v>23</v>
      </c>
      <c r="D11" s="42" t="s">
        <v>24</v>
      </c>
      <c r="E11" s="43" t="s">
        <v>83</v>
      </c>
      <c r="F11" s="42" t="s">
        <v>81</v>
      </c>
    </row>
    <row r="12" spans="2:6" ht="25.5" x14ac:dyDescent="0.2">
      <c r="B12" s="146"/>
      <c r="C12" s="147"/>
      <c r="D12" s="42" t="s">
        <v>25</v>
      </c>
      <c r="E12" s="43" t="s">
        <v>84</v>
      </c>
      <c r="F12" s="42" t="s">
        <v>81</v>
      </c>
    </row>
    <row r="13" spans="2:6" ht="63.75" x14ac:dyDescent="0.2">
      <c r="B13" s="146"/>
      <c r="C13" s="145" t="s">
        <v>26</v>
      </c>
      <c r="D13" s="42" t="s">
        <v>27</v>
      </c>
      <c r="E13" s="43" t="s">
        <v>85</v>
      </c>
      <c r="F13" s="42" t="s">
        <v>81</v>
      </c>
    </row>
    <row r="14" spans="2:6" ht="51" x14ac:dyDescent="0.2">
      <c r="B14" s="146"/>
      <c r="C14" s="146"/>
      <c r="D14" s="42" t="s">
        <v>28</v>
      </c>
      <c r="E14" s="43" t="s">
        <v>86</v>
      </c>
      <c r="F14" s="42" t="s">
        <v>81</v>
      </c>
    </row>
    <row r="15" spans="2:6" ht="25.5" x14ac:dyDescent="0.2">
      <c r="B15" s="147"/>
      <c r="C15" s="147"/>
      <c r="D15" s="42" t="s">
        <v>29</v>
      </c>
      <c r="E15" s="43" t="s">
        <v>87</v>
      </c>
      <c r="F15" s="42" t="s">
        <v>81</v>
      </c>
    </row>
    <row r="16" spans="2:6" ht="24.75" customHeight="1" x14ac:dyDescent="0.2">
      <c r="B16" s="141" t="s">
        <v>88</v>
      </c>
      <c r="C16" s="141"/>
      <c r="D16" s="141"/>
      <c r="E16" s="141"/>
      <c r="F16" s="141"/>
    </row>
    <row r="17" spans="2:6" ht="35.25" customHeight="1" x14ac:dyDescent="0.2">
      <c r="B17" s="141" t="s">
        <v>89</v>
      </c>
      <c r="C17" s="141"/>
      <c r="D17" s="141"/>
      <c r="E17" s="141"/>
      <c r="F17" s="141"/>
    </row>
    <row r="18" spans="2:6" x14ac:dyDescent="0.2">
      <c r="B18" s="39" t="s">
        <v>48</v>
      </c>
    </row>
  </sheetData>
  <mergeCells count="10">
    <mergeCell ref="B16:F16"/>
    <mergeCell ref="B17:F17"/>
    <mergeCell ref="B3:D3"/>
    <mergeCell ref="B4:B8"/>
    <mergeCell ref="C4:C6"/>
    <mergeCell ref="C7:C8"/>
    <mergeCell ref="B9:B15"/>
    <mergeCell ref="C9:C10"/>
    <mergeCell ref="C11:C12"/>
    <mergeCell ref="C13:C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8"/>
  <sheetViews>
    <sheetView workbookViewId="0">
      <selection activeCell="B8" sqref="B8"/>
    </sheetView>
  </sheetViews>
  <sheetFormatPr baseColWidth="10" defaultRowHeight="15" x14ac:dyDescent="0.25"/>
  <sheetData>
    <row r="2" spans="2:2" x14ac:dyDescent="0.25">
      <c r="B2" t="s">
        <v>33</v>
      </c>
    </row>
    <row r="3" spans="2:2" x14ac:dyDescent="0.25">
      <c r="B3" t="s">
        <v>32</v>
      </c>
    </row>
    <row r="4" spans="2:2" x14ac:dyDescent="0.25">
      <c r="B4" t="s">
        <v>34</v>
      </c>
    </row>
    <row r="6" spans="2:2" x14ac:dyDescent="0.25">
      <c r="B6" t="s">
        <v>100</v>
      </c>
    </row>
    <row r="7" spans="2:2" x14ac:dyDescent="0.25">
      <c r="B7" t="s">
        <v>42</v>
      </c>
    </row>
    <row r="8" spans="2:2" x14ac:dyDescent="0.25">
      <c r="B8" t="s">
        <v>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21"/>
  <sheetViews>
    <sheetView workbookViewId="0">
      <selection activeCell="A19" sqref="A19"/>
    </sheetView>
  </sheetViews>
  <sheetFormatPr baseColWidth="10" defaultRowHeight="12.75" x14ac:dyDescent="0.2"/>
  <cols>
    <col min="1" max="1" width="32.85546875" style="17" customWidth="1"/>
    <col min="2" max="16384" width="11.42578125" style="17"/>
  </cols>
  <sheetData>
    <row r="3" spans="1:1" x14ac:dyDescent="0.2">
      <c r="A3" s="18" t="s">
        <v>16</v>
      </c>
    </row>
    <row r="4" spans="1:1" x14ac:dyDescent="0.2">
      <c r="A4" s="18" t="s">
        <v>17</v>
      </c>
    </row>
    <row r="5" spans="1:1" x14ac:dyDescent="0.2">
      <c r="A5" s="18" t="s">
        <v>18</v>
      </c>
    </row>
    <row r="6" spans="1:1" x14ac:dyDescent="0.2">
      <c r="A6" s="18" t="s">
        <v>12</v>
      </c>
    </row>
    <row r="7" spans="1:1" x14ac:dyDescent="0.2">
      <c r="A7" s="18" t="s">
        <v>11</v>
      </c>
    </row>
    <row r="8" spans="1:1" x14ac:dyDescent="0.2">
      <c r="A8" s="18" t="s">
        <v>21</v>
      </c>
    </row>
    <row r="9" spans="1:1" x14ac:dyDescent="0.2">
      <c r="A9" s="18" t="s">
        <v>22</v>
      </c>
    </row>
    <row r="10" spans="1:1" x14ac:dyDescent="0.2">
      <c r="A10" s="18" t="s">
        <v>24</v>
      </c>
    </row>
    <row r="11" spans="1:1" x14ac:dyDescent="0.2">
      <c r="A11" s="18" t="s">
        <v>25</v>
      </c>
    </row>
    <row r="12" spans="1:1" x14ac:dyDescent="0.2">
      <c r="A12" s="18" t="s">
        <v>27</v>
      </c>
    </row>
    <row r="13" spans="1:1" x14ac:dyDescent="0.2">
      <c r="A13" s="18" t="s">
        <v>28</v>
      </c>
    </row>
    <row r="14" spans="1:1" x14ac:dyDescent="0.2">
      <c r="A14" s="18" t="s">
        <v>29</v>
      </c>
    </row>
    <row r="16" spans="1:1" x14ac:dyDescent="0.2">
      <c r="A16" s="18" t="s">
        <v>32</v>
      </c>
    </row>
    <row r="17" spans="1:1" x14ac:dyDescent="0.2">
      <c r="A17" s="18" t="s">
        <v>33</v>
      </c>
    </row>
    <row r="18" spans="1:1" x14ac:dyDescent="0.2">
      <c r="A18" s="18" t="s">
        <v>34</v>
      </c>
    </row>
    <row r="20" spans="1:1" x14ac:dyDescent="0.2">
      <c r="A20" s="18" t="s">
        <v>42</v>
      </c>
    </row>
    <row r="21" spans="1:1" x14ac:dyDescent="0.2">
      <c r="A21" s="18"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Mapa final</vt:lpstr>
      <vt:lpstr>Tabla probabilidad</vt:lpstr>
      <vt:lpstr>Tabla Impacto</vt:lpstr>
      <vt:lpstr>Matriz calor</vt:lpstr>
      <vt:lpstr>Valoración controles</vt:lpstr>
      <vt:lpstr>Opciones Tratamiento</vt:lpstr>
      <vt:lpstr>Hoja1</vt:lpstr>
      <vt:lpstr>Afectación_Económica_o_presupuestal</vt:lpstr>
      <vt:lpstr>Criterios</vt:lpstr>
      <vt:lpstr>Pérdida_Reputacional</vt:lpstr>
      <vt:lpstr>Seleccion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ANGELICA FORERO</cp:lastModifiedBy>
  <cp:lastPrinted>2020-05-13T01:12:22Z</cp:lastPrinted>
  <dcterms:created xsi:type="dcterms:W3CDTF">2020-03-24T23:12:47Z</dcterms:created>
  <dcterms:modified xsi:type="dcterms:W3CDTF">2021-04-23T20:29:41Z</dcterms:modified>
</cp:coreProperties>
</file>