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jimenez\Downloads\"/>
    </mc:Choice>
  </mc:AlternateContent>
  <bookViews>
    <workbookView xWindow="0" yWindow="0" windowWidth="28800" windowHeight="10080"/>
  </bookViews>
  <sheets>
    <sheet name="REP_EPG034_EjecucionPresupuesta" sheetId="1" r:id="rId1"/>
  </sheets>
  <calcPr calcId="162913"/>
  <extLst>
    <ext uri="GoogleSheetsCustomDataVersion2">
      <go:sheetsCustomData xmlns:go="http://customooxmlschemas.google.com/" r:id="rId5" roundtripDataChecksum="BKyG9E913m9nSbhe3IQJOf2saxvaYXPWSwXBL2MPlCU="/>
    </ext>
  </extLst>
</workbook>
</file>

<file path=xl/calcChain.xml><?xml version="1.0" encoding="utf-8"?>
<calcChain xmlns="http://schemas.openxmlformats.org/spreadsheetml/2006/main">
  <c r="L38" i="1" l="1"/>
  <c r="K38" i="1"/>
  <c r="P37" i="1"/>
  <c r="O37" i="1"/>
  <c r="N37" i="1"/>
  <c r="M37" i="1"/>
  <c r="L37" i="1"/>
  <c r="Q29" i="1" s="1"/>
  <c r="K37" i="1"/>
  <c r="J37" i="1"/>
  <c r="I37" i="1"/>
  <c r="H37" i="1"/>
  <c r="S29" i="1" s="1"/>
  <c r="N31" i="1"/>
  <c r="N38" i="1" s="1"/>
  <c r="M31" i="1"/>
  <c r="M38" i="1" s="1"/>
  <c r="L31" i="1"/>
  <c r="K31" i="1"/>
  <c r="I31" i="1"/>
  <c r="I38" i="1" s="1"/>
  <c r="H31" i="1"/>
  <c r="Q12" i="1" s="1"/>
  <c r="O30" i="1"/>
  <c r="O31" i="1" s="1"/>
  <c r="N30" i="1"/>
  <c r="M30" i="1"/>
  <c r="L30" i="1"/>
  <c r="K30" i="1"/>
  <c r="J30" i="1"/>
  <c r="J31" i="1" s="1"/>
  <c r="J38" i="1" s="1"/>
  <c r="I30" i="1"/>
  <c r="H30" i="1"/>
  <c r="O26" i="1"/>
  <c r="N26" i="1"/>
  <c r="M26" i="1"/>
  <c r="L26" i="1"/>
  <c r="K26" i="1"/>
  <c r="J26" i="1"/>
  <c r="I26" i="1"/>
  <c r="H26" i="1"/>
  <c r="P18" i="1"/>
  <c r="O18" i="1"/>
  <c r="N18" i="1"/>
  <c r="M18" i="1"/>
  <c r="L18" i="1"/>
  <c r="K18" i="1"/>
  <c r="J18" i="1"/>
  <c r="I18" i="1"/>
  <c r="H18" i="1"/>
  <c r="O15" i="1"/>
  <c r="N15" i="1"/>
  <c r="M15" i="1"/>
  <c r="L15" i="1"/>
  <c r="K15" i="1"/>
  <c r="J15" i="1"/>
  <c r="I15" i="1"/>
  <c r="H15" i="1"/>
  <c r="O38" i="1" l="1"/>
  <c r="S12" i="1"/>
  <c r="R29" i="1"/>
  <c r="H38" i="1"/>
  <c r="R38" i="1" s="1"/>
  <c r="R12" i="1"/>
  <c r="Q38" i="1" l="1"/>
  <c r="S38" i="1"/>
</calcChain>
</file>

<file path=xl/sharedStrings.xml><?xml version="1.0" encoding="utf-8"?>
<sst xmlns="http://schemas.openxmlformats.org/spreadsheetml/2006/main" count="207" uniqueCount="73">
  <si>
    <t xml:space="preserve">INFORME DE EJECUCIÓN PRESUPUESTAL AGREGADA  - SEGUNDO-TRIMESTRE 2025 </t>
  </si>
  <si>
    <t>Año Fiscal:</t>
  </si>
  <si>
    <t/>
  </si>
  <si>
    <t>Vigencia:</t>
  </si>
  <si>
    <t>Actual</t>
  </si>
  <si>
    <t>Periodo:</t>
  </si>
  <si>
    <t>Enero-Junio</t>
  </si>
  <si>
    <t>UEJ</t>
  </si>
  <si>
    <t>NOMBRE UEJ</t>
  </si>
  <si>
    <t>RUBRO</t>
  </si>
  <si>
    <t>FUENTE</t>
  </si>
  <si>
    <t xml:space="preserve">RECURSOS </t>
  </si>
  <si>
    <t>SITUCION DE FONDO</t>
  </si>
  <si>
    <t>DESCRIPCION</t>
  </si>
  <si>
    <t>* APROPIACIÓN  VIGENTE</t>
  </si>
  <si>
    <t>APR BLOQUEADA</t>
  </si>
  <si>
    <t>*CDP</t>
  </si>
  <si>
    <t>APR. DISPONIBLE</t>
  </si>
  <si>
    <t>*COMPROMISO</t>
  </si>
  <si>
    <t>*OBLIGACION</t>
  </si>
  <si>
    <t>ORDEN PAGO</t>
  </si>
  <si>
    <t>*PAGOS</t>
  </si>
  <si>
    <t>% COMPROMISO</t>
  </si>
  <si>
    <t>% OBLIGACIÓN</t>
  </si>
  <si>
    <t>%PAGOS</t>
  </si>
  <si>
    <t>33-05-00</t>
  </si>
  <si>
    <t>INSTITUTO COLOMBIANO DE ANTROPOLOGIA E HISTORIA</t>
  </si>
  <si>
    <t>A-01-01-01</t>
  </si>
  <si>
    <t>Nación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</si>
  <si>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</si>
  <si>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</si>
  <si>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</si>
  <si>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</si>
  <si>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</si>
  <si>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</si>
  <si>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</si>
  <si>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 xml:space="preserve">SUBTOTAL GASTOS DE PERSONAL </t>
  </si>
  <si>
    <t>A-02</t>
  </si>
  <si>
    <t>ADQUISICIÓN DE BIENES  Y SERVICIOS</t>
  </si>
  <si>
    <t>Propios</t>
  </si>
  <si>
    <t>20</t>
  </si>
  <si>
    <t xml:space="preserve">SUBTOTAL ADQUISICIÓN DE BIENES Y SERVICIOS 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</si>
  <si>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</si>
  <si>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</si>
  <si>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</si>
  <si>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</si>
  <si>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</t>
  </si>
  <si>
    <t>SENTENCIAS Y CONCILIACIONES</t>
  </si>
  <si>
    <t>A-03-11-07-004</t>
  </si>
  <si>
    <t>A RTVC Y ORGANIZACIONES REGIONALES DE TELEVISIÓN - LEY 14 DE 1991 (ART 21)</t>
  </si>
  <si>
    <t>SUBTOTAL TRANSFERENCIAS</t>
  </si>
  <si>
    <t>A-08-01</t>
  </si>
  <si>
    <t>IMPUESTOS</t>
  </si>
  <si>
    <t>A-08-03</t>
  </si>
  <si>
    <t>TASAS Y DERECHOS ADMINISTRATIVOS</t>
  </si>
  <si>
    <t>A-08-04-01</t>
  </si>
  <si>
    <t>11</t>
  </si>
  <si>
    <t>SSF</t>
  </si>
  <si>
    <t>CUOTA DE FISCALIZACIÓN Y AUDITAJE</t>
  </si>
  <si>
    <t>SUBTOTAL GASTOS POR TRIBUTOS, MULTAS, SANCIONES E INTERESES DE MORA</t>
  </si>
  <si>
    <t xml:space="preserve">TOTAL FUNCIONAMIENTO </t>
  </si>
  <si>
    <t>C-3302-1603-8-20302B</t>
  </si>
  <si>
    <t>2. SEGURIDAD HUMANA Y JUSTICIA SOCIAL / B. RECONOCIMIENTO, SALVAGUARDIA Y FOMENTO DE LA MEMORIA VIVA, EL PATRIMONIO, LAS CULTURAS Y LOS SABERES</t>
  </si>
  <si>
    <t>21</t>
  </si>
  <si>
    <t>25</t>
  </si>
  <si>
    <t>C-3399-1603-3-20302B</t>
  </si>
  <si>
    <t xml:space="preserve">TOTAL INVERSION </t>
  </si>
  <si>
    <t xml:space="preserve">TOTAL PRESUPUESTO </t>
  </si>
  <si>
    <t xml:space="preserve">* Apropiación vigente: Recursos asignados a la entidad despues de adiciones o reducciones </t>
  </si>
  <si>
    <t>*CDP: Certificado de Disponibilidad Presupuestal - Documento que indica la disponibilidad de recursos para un objeto determinado</t>
  </si>
  <si>
    <t xml:space="preserve">*Compromiso - Documento que determina los recursos que se han contratado para la adquisición de bienes y servicios </t>
  </si>
  <si>
    <t xml:space="preserve">*Obligaciones - Documento que determina el valor facturado por la adquisición de bienes y servicios recibidos a satisfacción </t>
  </si>
  <si>
    <t>Pagos: Recursos pagados por la adquisición de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</si>
</sst>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-&quot;$&quot;\ #,##0.00"/>
  </numFmts>
  <fonts count="10">
    <font>
      <sz val="11"/>
      <color rgb="FF000000"/>
      <name val="Calibri"/>
      <scheme val="minor"/>
    </font>
    <font>
      <b/>
      <sz val="14"/>
      <color theme="1"/>
      <name val="Calibri"/>
    </font>
    <font>
      <sz val="11"/>
      <color theme="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11"/>
      <color rgb="FF000000"/>
      <name val="Times New Roman"/>
    </font>
    <font>
      <sz val="11"/>
      <name val="Calibri"/>
    </font>
    <font>
      <b/>
      <sz val="8"/>
      <color rgb="FF000000"/>
      <name val="Times New Roman"/>
    </font>
    <font>
      <sz val="11"/>
      <color rgb="FF000000"/>
      <name val="Times New Roman"/>
    </font>
    <font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D5A6BD"/>
        <bgColor rgb="FFD5A6BD"/>
      </patternFill>
    </fill>
    <fill>
      <patternFill patternType="solid">
        <fgColor rgb="FFFFE599"/>
        <bgColor rgb="FFFFE599"/>
      </patternFill>
    </fill>
    <fill>
      <patternFill patternType="solid">
        <fgColor rgb="FFFBD4B4"/>
        <bgColor rgb="FFFBD4B4"/>
      </patternFill>
    </fill>
    <fill>
      <patternFill patternType="solid">
        <fgColor rgb="FFFABF8F"/>
        <bgColor rgb="FFFABF8F"/>
      </patternFill>
    </fill>
    <fill>
      <patternFill patternType="solid">
        <fgColor rgb="FFFFF2CC"/>
        <bgColor rgb="FFFFF2CC"/>
      </patternFill>
    </fill>
  </fills>
  <borders count="1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000000"/>
      </right>
      <top style="thin">
        <color rgb="FFD3D3D3"/>
      </top>
      <bottom/>
      <diagonal/>
    </border>
    <border>
      <left/>
      <right style="thin">
        <color rgb="FF000000"/>
      </right>
      <top style="thin">
        <color rgb="FFD3D3D3"/>
      </top>
      <bottom/>
      <diagonal/>
    </border>
    <border>
      <left style="thin">
        <color rgb="FFD3D3D3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3" fillId="3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3" fillId="5" borderId="1" xfId="0" applyFont="1" applyFill="1" applyBorder="1" applyAlignment="1">
      <alignment horizontal="center" vertical="center" wrapText="1" readingOrder="1"/>
    </xf>
    <xf numFmtId="0" fontId="3" fillId="6" borderId="1" xfId="0" applyFont="1" applyFill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164" fontId="4" fillId="0" borderId="1" xfId="0" applyNumberFormat="1" applyFont="1" applyBorder="1" applyAlignment="1">
      <alignment horizontal="right" vertical="center" wrapText="1" readingOrder="1"/>
    </xf>
    <xf numFmtId="0" fontId="4" fillId="7" borderId="1" xfId="0" applyFont="1" applyFill="1" applyBorder="1" applyAlignment="1">
      <alignment horizontal="center" vertical="center" wrapText="1" readingOrder="1"/>
    </xf>
    <xf numFmtId="0" fontId="4" fillId="7" borderId="1" xfId="0" applyFont="1" applyFill="1" applyBorder="1" applyAlignment="1">
      <alignment horizontal="left" vertical="center" wrapText="1" readingOrder="1"/>
    </xf>
    <xf numFmtId="0" fontId="4" fillId="7" borderId="1" xfId="0" applyFont="1" applyFill="1" applyBorder="1" applyAlignment="1">
      <alignment horizontal="left" vertical="center" wrapText="1" readingOrder="1"/>
    </xf>
    <xf numFmtId="0" fontId="3" fillId="7" borderId="1" xfId="0" applyFont="1" applyFill="1" applyBorder="1" applyAlignment="1">
      <alignment horizontal="left" vertical="center" wrapText="1" readingOrder="1"/>
    </xf>
    <xf numFmtId="164" fontId="7" fillId="7" borderId="1" xfId="0" applyNumberFormat="1" applyFont="1" applyFill="1" applyBorder="1" applyAlignment="1">
      <alignment horizontal="right" vertical="center" wrapText="1" readingOrder="1"/>
    </xf>
    <xf numFmtId="0" fontId="3" fillId="7" borderId="1" xfId="0" applyFont="1" applyFill="1" applyBorder="1" applyAlignment="1">
      <alignment horizontal="left" vertical="center" wrapText="1" readingOrder="1"/>
    </xf>
    <xf numFmtId="164" fontId="7" fillId="7" borderId="1" xfId="0" applyNumberFormat="1" applyFont="1" applyFill="1" applyBorder="1" applyAlignment="1">
      <alignment horizontal="center" vertical="center" wrapText="1" readingOrder="1"/>
    </xf>
    <xf numFmtId="0" fontId="4" fillId="8" borderId="1" xfId="0" applyFont="1" applyFill="1" applyBorder="1" applyAlignment="1">
      <alignment horizontal="center" vertical="center" wrapText="1" readingOrder="1"/>
    </xf>
    <xf numFmtId="0" fontId="4" fillId="8" borderId="1" xfId="0" applyFont="1" applyFill="1" applyBorder="1" applyAlignment="1">
      <alignment horizontal="left" vertical="center" wrapText="1" readingOrder="1"/>
    </xf>
    <xf numFmtId="0" fontId="4" fillId="8" borderId="1" xfId="0" applyFont="1" applyFill="1" applyBorder="1" applyAlignment="1">
      <alignment horizontal="left" vertical="center" wrapText="1" readingOrder="1"/>
    </xf>
    <xf numFmtId="0" fontId="5" fillId="8" borderId="1" xfId="0" applyFont="1" applyFill="1" applyBorder="1" applyAlignment="1">
      <alignment horizontal="left" vertical="center" wrapText="1" readingOrder="1"/>
    </xf>
    <xf numFmtId="164" fontId="7" fillId="8" borderId="1" xfId="0" applyNumberFormat="1" applyFont="1" applyFill="1" applyBorder="1" applyAlignment="1">
      <alignment horizontal="right" vertical="center" wrapText="1" readingOrder="1"/>
    </xf>
    <xf numFmtId="9" fontId="5" fillId="0" borderId="8" xfId="0" applyNumberFormat="1" applyFont="1" applyBorder="1" applyAlignment="1">
      <alignment horizontal="center" vertical="center" wrapText="1" readingOrder="1"/>
    </xf>
    <xf numFmtId="9" fontId="5" fillId="0" borderId="9" xfId="0" applyNumberFormat="1" applyFont="1" applyBorder="1" applyAlignment="1">
      <alignment horizontal="center" vertical="center" wrapText="1" readingOrder="1"/>
    </xf>
    <xf numFmtId="164" fontId="4" fillId="7" borderId="1" xfId="0" applyNumberFormat="1" applyFont="1" applyFill="1" applyBorder="1" applyAlignment="1">
      <alignment horizontal="right" vertical="center" wrapText="1" readingOrder="1"/>
    </xf>
    <xf numFmtId="0" fontId="8" fillId="8" borderId="1" xfId="0" applyFont="1" applyFill="1" applyBorder="1" applyAlignment="1">
      <alignment horizontal="center" vertical="center" wrapText="1" readingOrder="1"/>
    </xf>
    <xf numFmtId="0" fontId="8" fillId="8" borderId="1" xfId="0" applyFont="1" applyFill="1" applyBorder="1" applyAlignment="1">
      <alignment horizontal="left" vertical="center" wrapText="1" readingOrder="1"/>
    </xf>
    <xf numFmtId="0" fontId="8" fillId="8" borderId="1" xfId="0" applyFont="1" applyFill="1" applyBorder="1" applyAlignment="1">
      <alignment horizontal="left" vertical="center" wrapText="1" readingOrder="1"/>
    </xf>
    <xf numFmtId="164" fontId="4" fillId="8" borderId="1" xfId="0" applyNumberFormat="1" applyFont="1" applyFill="1" applyBorder="1" applyAlignment="1">
      <alignment horizontal="right" vertical="center" wrapText="1" readingOrder="1"/>
    </xf>
    <xf numFmtId="9" fontId="5" fillId="0" borderId="10" xfId="0" applyNumberFormat="1" applyFont="1" applyBorder="1" applyAlignment="1">
      <alignment horizontal="center" vertical="center" wrapText="1" readingOrder="1"/>
    </xf>
    <xf numFmtId="9" fontId="5" fillId="0" borderId="11" xfId="0" applyNumberFormat="1" applyFont="1" applyBorder="1" applyAlignment="1">
      <alignment horizontal="center" vertical="center" wrapText="1" readingOrder="1"/>
    </xf>
    <xf numFmtId="0" fontId="2" fillId="2" borderId="12" xfId="0" applyFont="1" applyFill="1" applyBorder="1"/>
    <xf numFmtId="0" fontId="9" fillId="0" borderId="0" xfId="0" applyFont="1"/>
    <xf numFmtId="0" fontId="2" fillId="3" borderId="12" xfId="0" applyFont="1" applyFill="1" applyBorder="1"/>
    <xf numFmtId="0" fontId="2" fillId="4" borderId="12" xfId="0" applyFont="1" applyFill="1" applyBorder="1"/>
    <xf numFmtId="0" fontId="2" fillId="5" borderId="12" xfId="0" applyFont="1" applyFill="1" applyBorder="1"/>
    <xf numFmtId="0" fontId="2" fillId="9" borderId="12" xfId="0" applyFont="1" applyFill="1" applyBorder="1"/>
    <xf numFmtId="9" fontId="5" fillId="0" borderId="2" xfId="0" applyNumberFormat="1" applyFont="1" applyBorder="1" applyAlignment="1">
      <alignment horizontal="center" vertical="center" wrapText="1" readingOrder="1"/>
    </xf>
    <xf numFmtId="0" fontId="6" fillId="0" borderId="3" xfId="0" applyFont="1" applyBorder="1"/>
    <xf numFmtId="0" fontId="6" fillId="0" borderId="4" xfId="0" applyFont="1" applyBorder="1"/>
    <xf numFmtId="9" fontId="3" fillId="0" borderId="5" xfId="0" applyNumberFormat="1" applyFont="1" applyBorder="1" applyAlignment="1">
      <alignment horizontal="center" vertical="center" wrapText="1" readingOrder="1"/>
    </xf>
    <xf numFmtId="0" fontId="6" fillId="0" borderId="7" xfId="0" applyFont="1" applyBorder="1"/>
    <xf numFmtId="9" fontId="3" fillId="0" borderId="6" xfId="0" applyNumberFormat="1" applyFont="1" applyBorder="1" applyAlignment="1">
      <alignment horizontal="center" vertical="center" wrapText="1" readingOrder="1"/>
    </xf>
    <xf numFmtId="0" fontId="6" fillId="0" borderId="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1190625</xdr:colOff>
      <xdr:row>0</xdr:row>
      <xdr:rowOff>171450</xdr:rowOff>
    </xdr:from>
    <xdr:ext cx="3771900" cy="1514475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S1000"/>
  <sheetViews>
    <sheetView showGridLines="0" tabSelected="1" workbookViewId="0"/>
  </sheetViews>
  <sheetFormatPr baseColWidth="10" defaultColWidth="14.42578125" defaultRowHeight="15" customHeight="1"/>
  <cols>
    <col min="1" max="1" width="13.42578125" customWidth="1"/>
    <col min="2" max="2" width="27" customWidth="1"/>
    <col min="3" max="3" width="21.5703125" customWidth="1"/>
    <col min="4" max="4" width="9.5703125" customWidth="1"/>
    <col min="5" max="5" width="11.28515625" customWidth="1"/>
    <col min="6" max="6" width="19.85546875" customWidth="1"/>
    <col min="7" max="7" width="24.5703125" customWidth="1"/>
    <col min="8" max="15" width="18.85546875" customWidth="1"/>
    <col min="16" max="16" width="10.7109375" hidden="1" customWidth="1"/>
    <col min="17" max="17" width="11.7109375" customWidth="1"/>
    <col min="18" max="26" width="10.7109375" customWidth="1"/>
  </cols>
  <sheetData>
    <row r="5" spans="1:19" ht="18.75">
      <c r="E5" s="1" t="s">
        <v>0</v>
      </c>
      <c r="F5" s="2"/>
    </row>
    <row r="8" spans="1:19">
      <c r="A8" s="3" t="s">
        <v>1</v>
      </c>
      <c r="B8" s="3">
        <v>2025</v>
      </c>
      <c r="C8" s="4" t="s">
        <v>2</v>
      </c>
      <c r="D8" s="4" t="s">
        <v>2</v>
      </c>
      <c r="E8" s="4" t="s">
        <v>2</v>
      </c>
      <c r="F8" s="4" t="s">
        <v>2</v>
      </c>
      <c r="G8" s="4" t="s">
        <v>2</v>
      </c>
      <c r="H8" s="4" t="s">
        <v>2</v>
      </c>
      <c r="I8" s="4" t="s">
        <v>2</v>
      </c>
      <c r="J8" s="4" t="s">
        <v>2</v>
      </c>
      <c r="K8" s="4" t="s">
        <v>2</v>
      </c>
      <c r="L8" s="4" t="s">
        <v>2</v>
      </c>
      <c r="M8" s="4" t="s">
        <v>2</v>
      </c>
      <c r="N8" s="4" t="s">
        <v>2</v>
      </c>
      <c r="O8" s="4" t="s">
        <v>2</v>
      </c>
    </row>
    <row r="9" spans="1:19" ht="18.75">
      <c r="A9" s="3" t="s">
        <v>3</v>
      </c>
      <c r="B9" s="3" t="s">
        <v>4</v>
      </c>
      <c r="C9" s="4" t="s">
        <v>2</v>
      </c>
      <c r="D9" s="4" t="s">
        <v>2</v>
      </c>
      <c r="E9" s="4" t="s">
        <v>2</v>
      </c>
      <c r="F9" s="2"/>
      <c r="G9" s="1"/>
      <c r="H9" s="2"/>
      <c r="I9" s="2"/>
      <c r="J9" s="4" t="s">
        <v>2</v>
      </c>
      <c r="K9" s="4" t="s">
        <v>2</v>
      </c>
      <c r="L9" s="4" t="s">
        <v>2</v>
      </c>
      <c r="M9" s="4" t="s">
        <v>2</v>
      </c>
      <c r="N9" s="4" t="s">
        <v>2</v>
      </c>
      <c r="O9" s="4" t="s">
        <v>2</v>
      </c>
    </row>
    <row r="10" spans="1:19">
      <c r="A10" s="3" t="s">
        <v>5</v>
      </c>
      <c r="B10" s="3" t="s">
        <v>6</v>
      </c>
      <c r="C10" s="4" t="s">
        <v>2</v>
      </c>
      <c r="D10" s="4" t="s">
        <v>2</v>
      </c>
      <c r="E10" s="4" t="s">
        <v>2</v>
      </c>
      <c r="F10" s="2"/>
      <c r="G10" s="2"/>
      <c r="H10" s="2"/>
      <c r="I10" s="2"/>
      <c r="J10" s="4" t="s">
        <v>2</v>
      </c>
      <c r="K10" s="4" t="s">
        <v>2</v>
      </c>
      <c r="L10" s="4" t="s">
        <v>2</v>
      </c>
      <c r="M10" s="4" t="s">
        <v>2</v>
      </c>
      <c r="N10" s="4" t="s">
        <v>2</v>
      </c>
      <c r="O10" s="4" t="s">
        <v>2</v>
      </c>
    </row>
    <row r="11" spans="1:19" ht="36">
      <c r="A11" s="3" t="s">
        <v>7</v>
      </c>
      <c r="B11" s="3" t="s">
        <v>8</v>
      </c>
      <c r="C11" s="3" t="s">
        <v>9</v>
      </c>
      <c r="D11" s="3" t="s">
        <v>10</v>
      </c>
      <c r="E11" s="3" t="s">
        <v>11</v>
      </c>
      <c r="F11" s="3" t="s">
        <v>12</v>
      </c>
      <c r="G11" s="3" t="s">
        <v>13</v>
      </c>
      <c r="H11" s="5" t="s">
        <v>14</v>
      </c>
      <c r="I11" s="3" t="s">
        <v>15</v>
      </c>
      <c r="J11" s="6" t="s">
        <v>16</v>
      </c>
      <c r="K11" s="3" t="s">
        <v>17</v>
      </c>
      <c r="L11" s="7" t="s">
        <v>18</v>
      </c>
      <c r="M11" s="8" t="s">
        <v>19</v>
      </c>
      <c r="N11" s="3" t="s">
        <v>20</v>
      </c>
      <c r="O11" s="9" t="s">
        <v>21</v>
      </c>
      <c r="Q11" s="3" t="s">
        <v>22</v>
      </c>
      <c r="R11" s="3" t="s">
        <v>23</v>
      </c>
      <c r="S11" s="3" t="s">
        <v>24</v>
      </c>
    </row>
    <row r="12" spans="1:19" ht="22.5">
      <c r="A12" s="10" t="s">
        <v>25</v>
      </c>
      <c r="B12" s="11" t="s">
        <v>26</v>
      </c>
      <c r="C12" s="12" t="s">
        <v>27</v>
      </c>
      <c r="D12" s="10" t="s">
        <v>28</v>
      </c>
      <c r="E12" s="10" t="s">
        <v>29</v>
      </c>
      <c r="F12" s="10" t="s">
        <v>30</v>
      </c>
      <c r="G12" s="11" t="s">
        <v>31</v>
      </c>
      <c r="H12" s="13">
        <v>6884601346</v>
      </c>
      <c r="I12" s="13">
        <v>0</v>
      </c>
      <c r="J12" s="13">
        <v>6884601346</v>
      </c>
      <c r="K12" s="13">
        <v>0</v>
      </c>
      <c r="L12" s="13">
        <v>3335225184</v>
      </c>
      <c r="M12" s="13">
        <v>3335225184</v>
      </c>
      <c r="N12" s="13">
        <v>3335225184</v>
      </c>
      <c r="O12" s="13">
        <v>3335225184</v>
      </c>
      <c r="Q12" s="41">
        <f>L31/H31</f>
        <v>0.32354826008321447</v>
      </c>
      <c r="R12" s="41">
        <f>M31/H31</f>
        <v>0.24369550414195121</v>
      </c>
      <c r="S12" s="41">
        <f>O31/H31</f>
        <v>0.24236105111565384</v>
      </c>
    </row>
    <row r="13" spans="1:19" ht="22.5">
      <c r="A13" s="10" t="s">
        <v>25</v>
      </c>
      <c r="B13" s="11" t="s">
        <v>26</v>
      </c>
      <c r="C13" s="12" t="s">
        <v>32</v>
      </c>
      <c r="D13" s="10" t="s">
        <v>28</v>
      </c>
      <c r="E13" s="10" t="s">
        <v>29</v>
      </c>
      <c r="F13" s="10" t="s">
        <v>30</v>
      </c>
      <c r="G13" s="11" t="s">
        <v>33</v>
      </c>
      <c r="H13" s="13">
        <v>2594265303</v>
      </c>
      <c r="I13" s="13">
        <v>0</v>
      </c>
      <c r="J13" s="13">
        <v>2594265303</v>
      </c>
      <c r="K13" s="13">
        <v>0</v>
      </c>
      <c r="L13" s="13">
        <v>1291506275</v>
      </c>
      <c r="M13" s="13">
        <v>1291506275</v>
      </c>
      <c r="N13" s="13">
        <v>1254501871</v>
      </c>
      <c r="O13" s="13">
        <v>1254501871</v>
      </c>
      <c r="Q13" s="42"/>
      <c r="R13" s="42"/>
      <c r="S13" s="42"/>
    </row>
    <row r="14" spans="1:19" ht="33.75">
      <c r="A14" s="10" t="s">
        <v>25</v>
      </c>
      <c r="B14" s="11" t="s">
        <v>26</v>
      </c>
      <c r="C14" s="12" t="s">
        <v>34</v>
      </c>
      <c r="D14" s="10" t="s">
        <v>28</v>
      </c>
      <c r="E14" s="10" t="s">
        <v>29</v>
      </c>
      <c r="F14" s="10" t="s">
        <v>30</v>
      </c>
      <c r="G14" s="11" t="s">
        <v>35</v>
      </c>
      <c r="H14" s="13">
        <v>912004456</v>
      </c>
      <c r="I14" s="13">
        <v>0</v>
      </c>
      <c r="J14" s="13">
        <v>912004456</v>
      </c>
      <c r="K14" s="13">
        <v>0</v>
      </c>
      <c r="L14" s="13">
        <v>426546190</v>
      </c>
      <c r="M14" s="13">
        <v>426546190</v>
      </c>
      <c r="N14" s="13">
        <v>426546190</v>
      </c>
      <c r="O14" s="13">
        <v>426546190</v>
      </c>
      <c r="Q14" s="42"/>
      <c r="R14" s="42"/>
      <c r="S14" s="42"/>
    </row>
    <row r="15" spans="1:19" ht="28.5" customHeight="1">
      <c r="A15" s="14"/>
      <c r="B15" s="15"/>
      <c r="C15" s="16"/>
      <c r="D15" s="14"/>
      <c r="E15" s="14"/>
      <c r="F15" s="14"/>
      <c r="G15" s="17" t="s">
        <v>36</v>
      </c>
      <c r="H15" s="18">
        <f t="shared" ref="H15:O15" si="0">SUM(H12:H14)</f>
        <v>10390871105</v>
      </c>
      <c r="I15" s="18">
        <f t="shared" si="0"/>
        <v>0</v>
      </c>
      <c r="J15" s="18">
        <f t="shared" si="0"/>
        <v>10390871105</v>
      </c>
      <c r="K15" s="18">
        <f t="shared" si="0"/>
        <v>0</v>
      </c>
      <c r="L15" s="18">
        <f t="shared" si="0"/>
        <v>5053277649</v>
      </c>
      <c r="M15" s="18">
        <f t="shared" si="0"/>
        <v>5053277649</v>
      </c>
      <c r="N15" s="18">
        <f t="shared" si="0"/>
        <v>5016273245</v>
      </c>
      <c r="O15" s="18">
        <f t="shared" si="0"/>
        <v>5016273245</v>
      </c>
      <c r="Q15" s="42"/>
      <c r="R15" s="42"/>
      <c r="S15" s="42"/>
    </row>
    <row r="16" spans="1:19" ht="22.5">
      <c r="A16" s="10" t="s">
        <v>25</v>
      </c>
      <c r="B16" s="11" t="s">
        <v>26</v>
      </c>
      <c r="C16" s="12" t="s">
        <v>37</v>
      </c>
      <c r="D16" s="10" t="s">
        <v>28</v>
      </c>
      <c r="E16" s="10" t="s">
        <v>29</v>
      </c>
      <c r="F16" s="10" t="s">
        <v>30</v>
      </c>
      <c r="G16" s="11" t="s">
        <v>38</v>
      </c>
      <c r="H16" s="13">
        <v>1788301931</v>
      </c>
      <c r="I16" s="13">
        <v>0</v>
      </c>
      <c r="J16" s="13">
        <v>1788301930.02</v>
      </c>
      <c r="K16" s="13">
        <v>0.98</v>
      </c>
      <c r="L16" s="13">
        <v>1729291744.8299999</v>
      </c>
      <c r="M16" s="13">
        <v>1399598624</v>
      </c>
      <c r="N16" s="13">
        <v>1399598624</v>
      </c>
      <c r="O16" s="13">
        <v>1399598624</v>
      </c>
      <c r="Q16" s="42"/>
      <c r="R16" s="42"/>
      <c r="S16" s="42"/>
    </row>
    <row r="17" spans="1:19" ht="22.5">
      <c r="A17" s="10" t="s">
        <v>25</v>
      </c>
      <c r="B17" s="11" t="s">
        <v>26</v>
      </c>
      <c r="C17" s="12" t="s">
        <v>37</v>
      </c>
      <c r="D17" s="10" t="s">
        <v>39</v>
      </c>
      <c r="E17" s="10" t="s">
        <v>40</v>
      </c>
      <c r="F17" s="10" t="s">
        <v>30</v>
      </c>
      <c r="G17" s="11" t="s">
        <v>38</v>
      </c>
      <c r="H17" s="13">
        <v>2518402302</v>
      </c>
      <c r="I17" s="13">
        <v>0</v>
      </c>
      <c r="J17" s="13">
        <v>2510064220.7800002</v>
      </c>
      <c r="K17" s="13">
        <v>8338081.2199999997</v>
      </c>
      <c r="L17" s="13">
        <v>2139201904.7</v>
      </c>
      <c r="M17" s="13">
        <v>254790411.90000001</v>
      </c>
      <c r="N17" s="13">
        <v>254790411.90000001</v>
      </c>
      <c r="O17" s="13">
        <v>254790411.90000001</v>
      </c>
      <c r="Q17" s="42"/>
      <c r="R17" s="42"/>
      <c r="S17" s="42"/>
    </row>
    <row r="18" spans="1:19" ht="29.25" customHeight="1">
      <c r="A18" s="14"/>
      <c r="B18" s="15"/>
      <c r="C18" s="16"/>
      <c r="D18" s="14"/>
      <c r="E18" s="14"/>
      <c r="F18" s="14"/>
      <c r="G18" s="17" t="s">
        <v>41</v>
      </c>
      <c r="H18" s="18">
        <f t="shared" ref="H18:O18" si="1">H16+H17</f>
        <v>4306704233</v>
      </c>
      <c r="I18" s="18">
        <f t="shared" si="1"/>
        <v>0</v>
      </c>
      <c r="J18" s="18">
        <f t="shared" si="1"/>
        <v>4298366150.8000002</v>
      </c>
      <c r="K18" s="18">
        <f t="shared" si="1"/>
        <v>8338082.2000000002</v>
      </c>
      <c r="L18" s="18">
        <f t="shared" si="1"/>
        <v>3868493649.5299997</v>
      </c>
      <c r="M18" s="18">
        <f t="shared" si="1"/>
        <v>1654389035.9000001</v>
      </c>
      <c r="N18" s="18">
        <f t="shared" si="1"/>
        <v>1654389035.9000001</v>
      </c>
      <c r="O18" s="18">
        <f t="shared" si="1"/>
        <v>1654389035.9000001</v>
      </c>
      <c r="P18" s="18">
        <f>SUM(P15:P17)</f>
        <v>0</v>
      </c>
      <c r="Q18" s="42"/>
      <c r="R18" s="42"/>
      <c r="S18" s="42"/>
    </row>
    <row r="19" spans="1:19" ht="33.75">
      <c r="A19" s="10" t="s">
        <v>25</v>
      </c>
      <c r="B19" s="11" t="s">
        <v>26</v>
      </c>
      <c r="C19" s="12" t="s">
        <v>42</v>
      </c>
      <c r="D19" s="10" t="s">
        <v>28</v>
      </c>
      <c r="E19" s="10" t="s">
        <v>29</v>
      </c>
      <c r="F19" s="10" t="s">
        <v>30</v>
      </c>
      <c r="G19" s="11" t="s">
        <v>43</v>
      </c>
      <c r="H19" s="13">
        <v>12000000000</v>
      </c>
      <c r="I19" s="13">
        <v>12000000000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Q19" s="42"/>
      <c r="R19" s="42"/>
      <c r="S19" s="42"/>
    </row>
    <row r="20" spans="1:19" ht="33.75">
      <c r="A20" s="10" t="s">
        <v>25</v>
      </c>
      <c r="B20" s="11" t="s">
        <v>26</v>
      </c>
      <c r="C20" s="12" t="s">
        <v>42</v>
      </c>
      <c r="D20" s="10" t="s">
        <v>39</v>
      </c>
      <c r="E20" s="10" t="s">
        <v>40</v>
      </c>
      <c r="F20" s="10" t="s">
        <v>30</v>
      </c>
      <c r="G20" s="11" t="s">
        <v>43</v>
      </c>
      <c r="H20" s="13">
        <v>365843803</v>
      </c>
      <c r="I20" s="13">
        <v>365843803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Q20" s="42"/>
      <c r="R20" s="42"/>
      <c r="S20" s="42"/>
    </row>
    <row r="21" spans="1:19" ht="33.75" customHeight="1">
      <c r="A21" s="10" t="s">
        <v>25</v>
      </c>
      <c r="B21" s="11" t="s">
        <v>26</v>
      </c>
      <c r="C21" s="12" t="s">
        <v>44</v>
      </c>
      <c r="D21" s="10" t="s">
        <v>28</v>
      </c>
      <c r="E21" s="10" t="s">
        <v>29</v>
      </c>
      <c r="F21" s="10" t="s">
        <v>30</v>
      </c>
      <c r="G21" s="11" t="s">
        <v>45</v>
      </c>
      <c r="H21" s="13">
        <v>32000000</v>
      </c>
      <c r="I21" s="13">
        <v>0</v>
      </c>
      <c r="J21" s="13">
        <v>32000000</v>
      </c>
      <c r="K21" s="13">
        <v>0</v>
      </c>
      <c r="L21" s="13">
        <v>12160416</v>
      </c>
      <c r="M21" s="13">
        <v>12160416</v>
      </c>
      <c r="N21" s="13">
        <v>12160416</v>
      </c>
      <c r="O21" s="13">
        <v>12160416</v>
      </c>
      <c r="Q21" s="42"/>
      <c r="R21" s="42"/>
      <c r="S21" s="42"/>
    </row>
    <row r="22" spans="1:19" ht="15.75" customHeight="1">
      <c r="A22" s="10" t="s">
        <v>25</v>
      </c>
      <c r="B22" s="11" t="s">
        <v>26</v>
      </c>
      <c r="C22" s="12" t="s">
        <v>46</v>
      </c>
      <c r="D22" s="10" t="s">
        <v>28</v>
      </c>
      <c r="E22" s="10" t="s">
        <v>29</v>
      </c>
      <c r="F22" s="10" t="s">
        <v>30</v>
      </c>
      <c r="G22" s="11" t="s">
        <v>47</v>
      </c>
      <c r="H22" s="13">
        <v>393834400</v>
      </c>
      <c r="I22" s="13">
        <v>0</v>
      </c>
      <c r="J22" s="13">
        <v>0</v>
      </c>
      <c r="K22" s="13">
        <v>393834400</v>
      </c>
      <c r="L22" s="13">
        <v>0</v>
      </c>
      <c r="M22" s="13">
        <v>0</v>
      </c>
      <c r="N22" s="13">
        <v>0</v>
      </c>
      <c r="O22" s="13">
        <v>0</v>
      </c>
      <c r="Q22" s="42"/>
      <c r="R22" s="42"/>
      <c r="S22" s="42"/>
    </row>
    <row r="23" spans="1:19" ht="15.75" customHeight="1">
      <c r="A23" s="10" t="s">
        <v>25</v>
      </c>
      <c r="B23" s="11" t="s">
        <v>26</v>
      </c>
      <c r="C23" s="12" t="s">
        <v>46</v>
      </c>
      <c r="D23" s="10" t="s">
        <v>39</v>
      </c>
      <c r="E23" s="10" t="s">
        <v>40</v>
      </c>
      <c r="F23" s="10" t="s">
        <v>30</v>
      </c>
      <c r="G23" s="11" t="s">
        <v>47</v>
      </c>
      <c r="H23" s="13">
        <v>50000000</v>
      </c>
      <c r="I23" s="13">
        <v>0</v>
      </c>
      <c r="J23" s="13">
        <v>0</v>
      </c>
      <c r="K23" s="13">
        <v>50000000</v>
      </c>
      <c r="L23" s="13">
        <v>0</v>
      </c>
      <c r="M23" s="13">
        <v>0</v>
      </c>
      <c r="N23" s="13">
        <v>0</v>
      </c>
      <c r="O23" s="13">
        <v>0</v>
      </c>
      <c r="Q23" s="42"/>
      <c r="R23" s="42"/>
      <c r="S23" s="42"/>
    </row>
    <row r="24" spans="1:19" ht="15.75" customHeight="1">
      <c r="A24" s="10" t="s">
        <v>25</v>
      </c>
      <c r="B24" s="11" t="s">
        <v>26</v>
      </c>
      <c r="C24" s="12" t="s">
        <v>48</v>
      </c>
      <c r="D24" s="10" t="s">
        <v>28</v>
      </c>
      <c r="E24" s="10" t="s">
        <v>29</v>
      </c>
      <c r="F24" s="10" t="s">
        <v>30</v>
      </c>
      <c r="G24" s="11" t="s">
        <v>49</v>
      </c>
      <c r="H24" s="13">
        <v>15183289</v>
      </c>
      <c r="I24" s="13">
        <v>0</v>
      </c>
      <c r="J24" s="13">
        <v>15183289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  <c r="Q24" s="42"/>
      <c r="R24" s="42"/>
      <c r="S24" s="42"/>
    </row>
    <row r="25" spans="1:19" ht="15.75" customHeight="1">
      <c r="A25" s="10" t="s">
        <v>25</v>
      </c>
      <c r="B25" s="11" t="s">
        <v>26</v>
      </c>
      <c r="C25" s="12" t="s">
        <v>48</v>
      </c>
      <c r="D25" s="10" t="s">
        <v>39</v>
      </c>
      <c r="E25" s="10" t="s">
        <v>40</v>
      </c>
      <c r="F25" s="10" t="s">
        <v>30</v>
      </c>
      <c r="G25" s="11" t="s">
        <v>49</v>
      </c>
      <c r="H25" s="13">
        <v>4816711</v>
      </c>
      <c r="I25" s="13">
        <v>0</v>
      </c>
      <c r="J25" s="13">
        <v>4816711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Q25" s="42"/>
      <c r="R25" s="42"/>
      <c r="S25" s="42"/>
    </row>
    <row r="26" spans="1:19" ht="27.75" customHeight="1">
      <c r="A26" s="14"/>
      <c r="B26" s="15"/>
      <c r="C26" s="16"/>
      <c r="D26" s="14"/>
      <c r="E26" s="14"/>
      <c r="F26" s="14"/>
      <c r="G26" s="19" t="s">
        <v>50</v>
      </c>
      <c r="H26" s="20">
        <f t="shared" ref="H26:O26" si="2">SUM(H19:H25)</f>
        <v>12861678203</v>
      </c>
      <c r="I26" s="20">
        <f t="shared" si="2"/>
        <v>12365843803</v>
      </c>
      <c r="J26" s="20">
        <f t="shared" si="2"/>
        <v>52000000</v>
      </c>
      <c r="K26" s="20">
        <f t="shared" si="2"/>
        <v>443834400</v>
      </c>
      <c r="L26" s="20">
        <f t="shared" si="2"/>
        <v>12160416</v>
      </c>
      <c r="M26" s="20">
        <f t="shared" si="2"/>
        <v>12160416</v>
      </c>
      <c r="N26" s="20">
        <f t="shared" si="2"/>
        <v>12160416</v>
      </c>
      <c r="O26" s="20">
        <f t="shared" si="2"/>
        <v>12160416</v>
      </c>
      <c r="Q26" s="42"/>
      <c r="R26" s="42"/>
      <c r="S26" s="42"/>
    </row>
    <row r="27" spans="1:19" ht="15.75" customHeight="1">
      <c r="A27" s="10" t="s">
        <v>25</v>
      </c>
      <c r="B27" s="11" t="s">
        <v>26</v>
      </c>
      <c r="C27" s="12" t="s">
        <v>51</v>
      </c>
      <c r="D27" s="10" t="s">
        <v>39</v>
      </c>
      <c r="E27" s="10" t="s">
        <v>40</v>
      </c>
      <c r="F27" s="10" t="s">
        <v>30</v>
      </c>
      <c r="G27" s="11" t="s">
        <v>52</v>
      </c>
      <c r="H27" s="13">
        <v>90000000</v>
      </c>
      <c r="I27" s="13">
        <v>0</v>
      </c>
      <c r="J27" s="13">
        <v>35500000</v>
      </c>
      <c r="K27" s="13">
        <v>54500000</v>
      </c>
      <c r="L27" s="13">
        <v>34574329</v>
      </c>
      <c r="M27" s="13">
        <v>34360729</v>
      </c>
      <c r="N27" s="13">
        <v>34360729</v>
      </c>
      <c r="O27" s="13">
        <v>34360729</v>
      </c>
      <c r="Q27" s="42"/>
      <c r="R27" s="42"/>
      <c r="S27" s="42"/>
    </row>
    <row r="28" spans="1:19" ht="15.75" customHeight="1">
      <c r="A28" s="10" t="s">
        <v>25</v>
      </c>
      <c r="B28" s="11" t="s">
        <v>26</v>
      </c>
      <c r="C28" s="12" t="s">
        <v>53</v>
      </c>
      <c r="D28" s="10" t="s">
        <v>39</v>
      </c>
      <c r="E28" s="10" t="s">
        <v>40</v>
      </c>
      <c r="F28" s="10" t="s">
        <v>30</v>
      </c>
      <c r="G28" s="11" t="s">
        <v>54</v>
      </c>
      <c r="H28" s="13">
        <v>6000000</v>
      </c>
      <c r="I28" s="13">
        <v>0</v>
      </c>
      <c r="J28" s="13">
        <v>6000000</v>
      </c>
      <c r="K28" s="13">
        <v>0</v>
      </c>
      <c r="L28" s="13">
        <v>3492441</v>
      </c>
      <c r="M28" s="13">
        <v>3492441</v>
      </c>
      <c r="N28" s="13">
        <v>3492441</v>
      </c>
      <c r="O28" s="13">
        <v>3492441</v>
      </c>
      <c r="Q28" s="43"/>
      <c r="R28" s="43"/>
      <c r="S28" s="43"/>
    </row>
    <row r="29" spans="1:19" ht="15.75" customHeight="1">
      <c r="A29" s="10" t="s">
        <v>25</v>
      </c>
      <c r="B29" s="11" t="s">
        <v>26</v>
      </c>
      <c r="C29" s="12" t="s">
        <v>55</v>
      </c>
      <c r="D29" s="10" t="s">
        <v>28</v>
      </c>
      <c r="E29" s="10" t="s">
        <v>56</v>
      </c>
      <c r="F29" s="10" t="s">
        <v>57</v>
      </c>
      <c r="G29" s="11" t="s">
        <v>58</v>
      </c>
      <c r="H29" s="13">
        <v>74762631</v>
      </c>
      <c r="I29" s="13">
        <v>0</v>
      </c>
      <c r="J29" s="13">
        <v>0</v>
      </c>
      <c r="K29" s="13">
        <v>74762631</v>
      </c>
      <c r="L29" s="13">
        <v>0</v>
      </c>
      <c r="M29" s="13">
        <v>0</v>
      </c>
      <c r="N29" s="13">
        <v>0</v>
      </c>
      <c r="O29" s="13">
        <v>0</v>
      </c>
      <c r="Q29" s="44">
        <f>+L37/H37</f>
        <v>0.70758857376881068</v>
      </c>
      <c r="R29" s="46">
        <f>+M37/H37</f>
        <v>0.24950794720187833</v>
      </c>
      <c r="S29" s="46">
        <f>+N37/H37</f>
        <v>0.24887973597056043</v>
      </c>
    </row>
    <row r="30" spans="1:19" ht="42.75" customHeight="1">
      <c r="A30" s="14"/>
      <c r="B30" s="15"/>
      <c r="C30" s="16"/>
      <c r="D30" s="14"/>
      <c r="E30" s="14"/>
      <c r="F30" s="14"/>
      <c r="G30" s="17" t="s">
        <v>59</v>
      </c>
      <c r="H30" s="18">
        <f t="shared" ref="H30:O30" si="3">SUM(H27:H29)</f>
        <v>170762631</v>
      </c>
      <c r="I30" s="18">
        <f t="shared" si="3"/>
        <v>0</v>
      </c>
      <c r="J30" s="18">
        <f t="shared" si="3"/>
        <v>41500000</v>
      </c>
      <c r="K30" s="18">
        <f t="shared" si="3"/>
        <v>129262631</v>
      </c>
      <c r="L30" s="18">
        <f t="shared" si="3"/>
        <v>38066770</v>
      </c>
      <c r="M30" s="18">
        <f t="shared" si="3"/>
        <v>37853170</v>
      </c>
      <c r="N30" s="18">
        <f t="shared" si="3"/>
        <v>37853170</v>
      </c>
      <c r="O30" s="18">
        <f t="shared" si="3"/>
        <v>37853170</v>
      </c>
      <c r="Q30" s="45"/>
      <c r="R30" s="47"/>
      <c r="S30" s="47"/>
    </row>
    <row r="31" spans="1:19" ht="50.25" customHeight="1">
      <c r="A31" s="21"/>
      <c r="B31" s="22"/>
      <c r="C31" s="23"/>
      <c r="D31" s="21"/>
      <c r="E31" s="21"/>
      <c r="F31" s="21"/>
      <c r="G31" s="24" t="s">
        <v>60</v>
      </c>
      <c r="H31" s="25">
        <f t="shared" ref="H31:O31" si="4">+H30+H26+H18+H15</f>
        <v>27730016172</v>
      </c>
      <c r="I31" s="25">
        <f t="shared" si="4"/>
        <v>12365843803</v>
      </c>
      <c r="J31" s="25">
        <f t="shared" si="4"/>
        <v>14782737255.799999</v>
      </c>
      <c r="K31" s="25">
        <f t="shared" si="4"/>
        <v>581435113.20000005</v>
      </c>
      <c r="L31" s="25">
        <f t="shared" si="4"/>
        <v>8971998484.5299988</v>
      </c>
      <c r="M31" s="25">
        <f t="shared" si="4"/>
        <v>6757680270.8999996</v>
      </c>
      <c r="N31" s="25">
        <f t="shared" si="4"/>
        <v>6720675866.8999996</v>
      </c>
      <c r="O31" s="25">
        <f t="shared" si="4"/>
        <v>6720675866.8999996</v>
      </c>
      <c r="Q31" s="45"/>
      <c r="R31" s="47"/>
      <c r="S31" s="47"/>
    </row>
    <row r="32" spans="1:19" ht="15.75" customHeight="1">
      <c r="A32" s="10" t="s">
        <v>25</v>
      </c>
      <c r="B32" s="11" t="s">
        <v>26</v>
      </c>
      <c r="C32" s="12" t="s">
        <v>61</v>
      </c>
      <c r="D32" s="10" t="s">
        <v>28</v>
      </c>
      <c r="E32" s="10" t="s">
        <v>29</v>
      </c>
      <c r="F32" s="10" t="s">
        <v>30</v>
      </c>
      <c r="G32" s="11" t="s">
        <v>62</v>
      </c>
      <c r="H32" s="13">
        <v>19600994064</v>
      </c>
      <c r="I32" s="13">
        <v>0</v>
      </c>
      <c r="J32" s="13">
        <v>19501702844</v>
      </c>
      <c r="K32" s="13">
        <v>99291220</v>
      </c>
      <c r="L32" s="13">
        <v>16858025295</v>
      </c>
      <c r="M32" s="13">
        <v>6507562350.6899996</v>
      </c>
      <c r="N32" s="13">
        <v>6496520250.6899996</v>
      </c>
      <c r="O32" s="13">
        <v>6488789122.6899996</v>
      </c>
      <c r="Q32" s="45"/>
      <c r="R32" s="47"/>
      <c r="S32" s="47"/>
    </row>
    <row r="33" spans="1:19" ht="15.75" customHeight="1">
      <c r="A33" s="10" t="s">
        <v>25</v>
      </c>
      <c r="B33" s="11" t="s">
        <v>26</v>
      </c>
      <c r="C33" s="12" t="s">
        <v>61</v>
      </c>
      <c r="D33" s="10" t="s">
        <v>39</v>
      </c>
      <c r="E33" s="10" t="s">
        <v>40</v>
      </c>
      <c r="F33" s="10" t="s">
        <v>30</v>
      </c>
      <c r="G33" s="11" t="s">
        <v>62</v>
      </c>
      <c r="H33" s="13">
        <v>2776961062</v>
      </c>
      <c r="I33" s="13">
        <v>0</v>
      </c>
      <c r="J33" s="13">
        <v>1044216287</v>
      </c>
      <c r="K33" s="13">
        <v>1732744775</v>
      </c>
      <c r="L33" s="13">
        <v>675610397</v>
      </c>
      <c r="M33" s="13">
        <v>23493840</v>
      </c>
      <c r="N33" s="13">
        <v>23493840</v>
      </c>
      <c r="O33" s="13">
        <v>23493840</v>
      </c>
      <c r="Q33" s="45"/>
      <c r="R33" s="47"/>
      <c r="S33" s="47"/>
    </row>
    <row r="34" spans="1:19" ht="15.75" customHeight="1">
      <c r="A34" s="10" t="s">
        <v>25</v>
      </c>
      <c r="B34" s="11" t="s">
        <v>26</v>
      </c>
      <c r="C34" s="12" t="s">
        <v>61</v>
      </c>
      <c r="D34" s="10" t="s">
        <v>39</v>
      </c>
      <c r="E34" s="10" t="s">
        <v>63</v>
      </c>
      <c r="F34" s="10" t="s">
        <v>30</v>
      </c>
      <c r="G34" s="11" t="s">
        <v>62</v>
      </c>
      <c r="H34" s="13">
        <v>1967546067</v>
      </c>
      <c r="I34" s="13">
        <v>0</v>
      </c>
      <c r="J34" s="13">
        <v>1967546067</v>
      </c>
      <c r="K34" s="13">
        <v>0</v>
      </c>
      <c r="L34" s="13">
        <v>1677005801</v>
      </c>
      <c r="M34" s="13">
        <v>222210144</v>
      </c>
      <c r="N34" s="13">
        <v>220945644</v>
      </c>
      <c r="O34" s="13">
        <v>220945644</v>
      </c>
      <c r="Q34" s="45"/>
      <c r="R34" s="47"/>
      <c r="S34" s="47"/>
    </row>
    <row r="35" spans="1:19" ht="15.75" customHeight="1">
      <c r="A35" s="10" t="s">
        <v>25</v>
      </c>
      <c r="B35" s="11" t="s">
        <v>26</v>
      </c>
      <c r="C35" s="12" t="s">
        <v>61</v>
      </c>
      <c r="D35" s="10" t="s">
        <v>39</v>
      </c>
      <c r="E35" s="10" t="s">
        <v>64</v>
      </c>
      <c r="F35" s="10" t="s">
        <v>30</v>
      </c>
      <c r="G35" s="11" t="s">
        <v>62</v>
      </c>
      <c r="H35" s="13">
        <v>770000000</v>
      </c>
      <c r="I35" s="13">
        <v>0</v>
      </c>
      <c r="J35" s="13">
        <v>0</v>
      </c>
      <c r="K35" s="13">
        <v>770000000</v>
      </c>
      <c r="L35" s="13">
        <v>0</v>
      </c>
      <c r="M35" s="13">
        <v>0</v>
      </c>
      <c r="N35" s="13">
        <v>0</v>
      </c>
      <c r="O35" s="13">
        <v>0</v>
      </c>
      <c r="Q35" s="45"/>
      <c r="R35" s="47"/>
      <c r="S35" s="47"/>
    </row>
    <row r="36" spans="1:19" ht="15.75" customHeight="1">
      <c r="A36" s="10" t="s">
        <v>25</v>
      </c>
      <c r="B36" s="11" t="s">
        <v>26</v>
      </c>
      <c r="C36" s="12" t="s">
        <v>65</v>
      </c>
      <c r="D36" s="10" t="s">
        <v>28</v>
      </c>
      <c r="E36" s="10" t="s">
        <v>29</v>
      </c>
      <c r="F36" s="10" t="s">
        <v>30</v>
      </c>
      <c r="G36" s="11" t="s">
        <v>62</v>
      </c>
      <c r="H36" s="13">
        <v>8566207992</v>
      </c>
      <c r="I36" s="13">
        <v>0</v>
      </c>
      <c r="J36" s="13">
        <v>8530321232.3100004</v>
      </c>
      <c r="K36" s="13">
        <v>35886759.689999998</v>
      </c>
      <c r="L36" s="13">
        <v>4622151071.3100004</v>
      </c>
      <c r="M36" s="13">
        <v>1650587782.3099999</v>
      </c>
      <c r="N36" s="13">
        <v>1641735154.3099999</v>
      </c>
      <c r="O36" s="13">
        <v>1608281554.3099999</v>
      </c>
      <c r="Q36" s="26"/>
      <c r="R36" s="27"/>
      <c r="S36" s="27"/>
    </row>
    <row r="37" spans="1:19" ht="30" customHeight="1">
      <c r="A37" s="14"/>
      <c r="B37" s="15"/>
      <c r="C37" s="16"/>
      <c r="D37" s="14"/>
      <c r="E37" s="14"/>
      <c r="F37" s="14"/>
      <c r="G37" s="17" t="s">
        <v>66</v>
      </c>
      <c r="H37" s="18">
        <f t="shared" ref="H37:P37" si="5">SUM(H32:H36)</f>
        <v>33681709185</v>
      </c>
      <c r="I37" s="18">
        <f t="shared" si="5"/>
        <v>0</v>
      </c>
      <c r="J37" s="18">
        <f t="shared" si="5"/>
        <v>31043786430.310001</v>
      </c>
      <c r="K37" s="18">
        <f t="shared" si="5"/>
        <v>2637922754.6900001</v>
      </c>
      <c r="L37" s="18">
        <f t="shared" si="5"/>
        <v>23832792564.310001</v>
      </c>
      <c r="M37" s="18">
        <f t="shared" si="5"/>
        <v>8403854117</v>
      </c>
      <c r="N37" s="18">
        <f t="shared" si="5"/>
        <v>8382694889</v>
      </c>
      <c r="O37" s="18">
        <f t="shared" si="5"/>
        <v>8341510161</v>
      </c>
      <c r="P37" s="28">
        <f t="shared" si="5"/>
        <v>0</v>
      </c>
      <c r="Q37" s="26"/>
      <c r="R37" s="27"/>
      <c r="S37" s="27"/>
    </row>
    <row r="38" spans="1:19" ht="15.75" customHeight="1">
      <c r="A38" s="29"/>
      <c r="B38" s="30"/>
      <c r="C38" s="31"/>
      <c r="D38" s="29"/>
      <c r="E38" s="29"/>
      <c r="F38" s="29"/>
      <c r="G38" s="24" t="s">
        <v>67</v>
      </c>
      <c r="H38" s="32">
        <f t="shared" ref="H38:O38" si="6">+H31+H37</f>
        <v>61411725357</v>
      </c>
      <c r="I38" s="32">
        <f t="shared" si="6"/>
        <v>12365843803</v>
      </c>
      <c r="J38" s="32">
        <f t="shared" si="6"/>
        <v>45826523686.110001</v>
      </c>
      <c r="K38" s="32">
        <f t="shared" si="6"/>
        <v>3219357867.8900003</v>
      </c>
      <c r="L38" s="32">
        <f t="shared" si="6"/>
        <v>32804791048.84</v>
      </c>
      <c r="M38" s="32">
        <f t="shared" si="6"/>
        <v>15161534387.9</v>
      </c>
      <c r="N38" s="32">
        <f t="shared" si="6"/>
        <v>15103370755.9</v>
      </c>
      <c r="O38" s="32">
        <f t="shared" si="6"/>
        <v>15062186027.9</v>
      </c>
      <c r="Q38" s="33">
        <f>+L38/H38</f>
        <v>0.53417797428973801</v>
      </c>
      <c r="R38" s="33">
        <f>+M38/H38</f>
        <v>0.24688338097916371</v>
      </c>
      <c r="S38" s="34">
        <f>+O38/H38</f>
        <v>0.24526563844836091</v>
      </c>
    </row>
    <row r="39" spans="1:19" ht="33.75" customHeight="1"/>
    <row r="40" spans="1:19" ht="15.75" customHeight="1"/>
    <row r="41" spans="1:19" ht="15.75" customHeight="1"/>
    <row r="42" spans="1:19" ht="15.75" customHeight="1">
      <c r="C42" s="35" t="s">
        <v>68</v>
      </c>
      <c r="D42" s="35"/>
      <c r="E42" s="35"/>
      <c r="F42" s="35"/>
      <c r="G42" s="35"/>
      <c r="H42" s="35"/>
      <c r="I42" s="2"/>
    </row>
    <row r="43" spans="1:19" ht="15.75" customHeight="1">
      <c r="C43" s="36"/>
      <c r="D43" s="36"/>
      <c r="E43" s="36"/>
      <c r="F43" s="36"/>
      <c r="G43" s="36"/>
      <c r="H43" s="2"/>
      <c r="I43" s="2"/>
    </row>
    <row r="44" spans="1:19" ht="15.75" customHeight="1">
      <c r="C44" s="37" t="s">
        <v>69</v>
      </c>
      <c r="D44" s="37"/>
      <c r="E44" s="37"/>
      <c r="F44" s="37"/>
      <c r="G44" s="37"/>
      <c r="H44" s="37"/>
      <c r="I44" s="37"/>
    </row>
    <row r="45" spans="1:19" ht="15.75" customHeight="1">
      <c r="C45" s="36"/>
      <c r="D45" s="36"/>
      <c r="E45" s="36"/>
      <c r="F45" s="36"/>
      <c r="G45" s="36"/>
      <c r="H45" s="2"/>
      <c r="I45" s="2"/>
    </row>
    <row r="46" spans="1:19" ht="15.75" customHeight="1">
      <c r="C46" s="38" t="s">
        <v>70</v>
      </c>
      <c r="D46" s="38"/>
      <c r="E46" s="38"/>
      <c r="F46" s="38"/>
      <c r="G46" s="38"/>
      <c r="H46" s="38"/>
      <c r="I46" s="38"/>
    </row>
    <row r="47" spans="1:19" ht="15.75" customHeight="1">
      <c r="C47" s="36"/>
      <c r="D47" s="36"/>
      <c r="E47" s="36"/>
      <c r="F47" s="36"/>
      <c r="G47" s="36"/>
      <c r="H47" s="2"/>
      <c r="I47" s="2"/>
    </row>
    <row r="48" spans="1:19" ht="15.75" customHeight="1">
      <c r="C48" s="39" t="s">
        <v>71</v>
      </c>
      <c r="D48" s="39"/>
      <c r="E48" s="39"/>
      <c r="F48" s="39"/>
      <c r="G48" s="39"/>
      <c r="H48" s="39"/>
      <c r="I48" s="39"/>
    </row>
    <row r="49" spans="3:9" ht="15.75" customHeight="1">
      <c r="C49" s="36"/>
      <c r="D49" s="36"/>
      <c r="E49" s="36"/>
      <c r="F49" s="36"/>
      <c r="G49" s="36"/>
      <c r="H49" s="2"/>
      <c r="I49" s="2"/>
    </row>
    <row r="50" spans="3:9" ht="15.75" customHeight="1">
      <c r="C50" s="40" t="s">
        <v>72</v>
      </c>
      <c r="D50" s="40"/>
      <c r="E50" s="40"/>
      <c r="F50" s="40"/>
      <c r="G50" s="40"/>
      <c r="H50" s="2"/>
      <c r="I50" s="2"/>
    </row>
    <row r="51" spans="3:9" ht="15.75" customHeight="1"/>
    <row r="52" spans="3:9" ht="15.75" customHeight="1"/>
    <row r="53" spans="3:9" ht="15.75" customHeight="1"/>
    <row r="54" spans="3:9" ht="15.75" customHeight="1"/>
    <row r="55" spans="3:9" ht="15.75" customHeight="1"/>
    <row r="56" spans="3:9" ht="15.75" customHeight="1"/>
    <row r="57" spans="3:9" ht="15.75" customHeight="1"/>
    <row r="58" spans="3:9" ht="15.75" customHeight="1"/>
    <row r="59" spans="3:9" ht="15.75" customHeight="1"/>
    <row r="60" spans="3:9" ht="15.75" customHeight="1"/>
    <row r="61" spans="3:9" ht="15.75" customHeight="1"/>
    <row r="62" spans="3:9" ht="15.75" customHeight="1"/>
    <row r="63" spans="3:9" ht="15.75" customHeight="1"/>
    <row r="64" spans="3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Q12:Q28"/>
    <mergeCell ref="R12:R28"/>
    <mergeCell ref="S12:S28"/>
    <mergeCell ref="Q29:Q35"/>
    <mergeCell ref="R29:R35"/>
    <mergeCell ref="S29:S35"/>
  </mergeCells>
  <pageMargins left="0.78740157480314998" right="0.78740157480314998" top="0.78740157480314998" bottom="0.78740157480314998" header="0" footer="0"/>
  <pageSetup paperSize="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Melisa Murillo</dc:creator>
  <cp:lastModifiedBy>David Mauricio Jimenez Lopez</cp:lastModifiedBy>
  <dcterms:created xsi:type="dcterms:W3CDTF">2025-07-01T13:34:25Z</dcterms:created>
  <dcterms:modified xsi:type="dcterms:W3CDTF">2025-09-01T12:08:22Z</dcterms:modified>
</cp:coreProperties>
</file>