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75719183aa9392a/Escritorio/"/>
    </mc:Choice>
  </mc:AlternateContent>
  <xr:revisionPtr revIDLastSave="0" documentId="14_{A25E965F-1D11-45F2-AF67-FA01175F64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Presupues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J35" i="1"/>
  <c r="K35" i="1"/>
  <c r="L35" i="1"/>
  <c r="M35" i="1"/>
  <c r="N35" i="1"/>
  <c r="O35" i="1"/>
  <c r="P35" i="1"/>
  <c r="H35" i="1"/>
  <c r="I28" i="1"/>
  <c r="J28" i="1"/>
  <c r="K28" i="1"/>
  <c r="L28" i="1"/>
  <c r="M28" i="1"/>
  <c r="N28" i="1"/>
  <c r="O28" i="1"/>
  <c r="H28" i="1"/>
  <c r="I24" i="1"/>
  <c r="J24" i="1"/>
  <c r="K24" i="1"/>
  <c r="K29" i="1" s="1"/>
  <c r="L24" i="1"/>
  <c r="M24" i="1"/>
  <c r="N24" i="1"/>
  <c r="O24" i="1"/>
  <c r="H24" i="1"/>
  <c r="I16" i="1"/>
  <c r="J16" i="1"/>
  <c r="K16" i="1"/>
  <c r="L16" i="1"/>
  <c r="M16" i="1"/>
  <c r="N16" i="1"/>
  <c r="O16" i="1"/>
  <c r="O29" i="1" s="1"/>
  <c r="P16" i="1"/>
  <c r="P29" i="1" s="1"/>
  <c r="H16" i="1"/>
  <c r="N13" i="1"/>
  <c r="O13" i="1"/>
  <c r="I13" i="1"/>
  <c r="J13" i="1"/>
  <c r="K13" i="1"/>
  <c r="L13" i="1"/>
  <c r="M13" i="1"/>
  <c r="H13" i="1"/>
  <c r="S27" i="1" l="1"/>
  <c r="R27" i="1"/>
  <c r="Q27" i="1"/>
  <c r="P36" i="1"/>
  <c r="K36" i="1"/>
  <c r="O36" i="1"/>
  <c r="L36" i="1"/>
  <c r="J29" i="1"/>
  <c r="J36" i="1" s="1"/>
  <c r="H29" i="1"/>
  <c r="H36" i="1" s="1"/>
  <c r="M29" i="1"/>
  <c r="I29" i="1"/>
  <c r="I36" i="1" s="1"/>
  <c r="N29" i="1"/>
  <c r="N36" i="1" s="1"/>
  <c r="L29" i="1"/>
  <c r="S36" i="1" l="1"/>
  <c r="M36" i="1"/>
  <c r="R36" i="1" s="1"/>
  <c r="R10" i="1"/>
  <c r="Q36" i="1"/>
  <c r="S10" i="1"/>
  <c r="Q10" i="1"/>
</calcChain>
</file>

<file path=xl/sharedStrings.xml><?xml version="1.0" encoding="utf-8"?>
<sst xmlns="http://schemas.openxmlformats.org/spreadsheetml/2006/main" count="215" uniqueCount="73">
  <si>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</si>
  <si>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</si>
  <si>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</si>
  <si>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</si>
  <si>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</si>
  <si>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</si>
  <si>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</si>
  <si>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</si>
  <si>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</si>
  <si>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FUENTE</t>
  </si>
  <si>
    <t>DESCRIPCION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</si>
  <si>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</si>
  <si>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</si>
  <si>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</si>
  <si>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</si>
  <si>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</si>
  <si>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</si>
  <si>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</si>
  <si>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</si>
  <si>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</si>
  <si>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</si>
  <si>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</si>
  <si>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</si>
  <si>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</si>
  <si>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</si>
  <si>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</si>
  <si>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</si>
  <si>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Propios</t>
  </si>
  <si>
    <t>20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</si>
  <si>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</si>
  <si>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</si>
  <si>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</si>
  <si>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</si>
  <si>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</si>
  <si>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</si>
  <si>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A-03-11-07-004</t>
  </si>
  <si>
    <t>11</t>
  </si>
  <si>
    <t>A RTVC Y ORGANIZACIONES REGIONALES DE TELEVISIÓN - LEY 14 DE 1991 (ART 21)</t>
  </si>
  <si>
    <t>A-08-01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</si>
  <si>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</si>
  <si>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</si>
  <si>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</si>
  <si>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</si>
  <si>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</si>
  <si>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</si>
  <si>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C-3302-1603-8-20302B</t>
  </si>
  <si>
    <t>2. SEGURIDAD HUMANA Y JUSTICIA SOCIAL / B. RECONOCIMIENTO, SALVAGUARDIA Y FOMENTO DE LA MEMORIA VIVA, EL PATRIMONIO, LAS CULTURAS Y LOS SABERES</t>
  </si>
  <si>
    <t>21</t>
  </si>
  <si>
    <t>25</t>
  </si>
  <si>
    <t>C-3399-1603-3-20302B</t>
  </si>
  <si>
    <t>RECURSOS</t>
  </si>
  <si>
    <t>SITUACION DE FONDO</t>
  </si>
  <si>
    <t>* APROPIACIÓN  VIGENTE</t>
  </si>
  <si>
    <t>*CDP</t>
  </si>
  <si>
    <t>*COMPROMISO</t>
  </si>
  <si>
    <t>*OBLIGACION</t>
  </si>
  <si>
    <t>*PAGOS</t>
  </si>
  <si>
    <t xml:space="preserve">SUBTOTAL GASTOS DE PERSONAL </t>
  </si>
  <si>
    <t xml:space="preserve">SUBTOTAL ADQUISICIÓN DE BIENES Y SERVICIOS </t>
  </si>
  <si>
    <t>SUBTOTAL TRANSFERENCIAS</t>
  </si>
  <si>
    <t>SUBTOTAL GASTOS POR TRIBUTOS, MULTAS, SANCIONES E INTERESES DE MORA</t>
  </si>
  <si>
    <t xml:space="preserve">TOTAL FUNCIONAMIENTO </t>
  </si>
  <si>
    <t xml:space="preserve">INFORME DE EJECUCIÓN PRESUPUESTAL AGREGADA  - TERCER-TRIMESTRE 2025 </t>
  </si>
  <si>
    <t xml:space="preserve">TOTAL INVERSION </t>
  </si>
  <si>
    <t>TOTAL PRESUPUESTO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</si>
  <si>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</si>
  <si>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</si>
  <si>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</si>
  <si>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</si>
  <si>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</si>
  <si>
    <t>% COMPROMISO</t>
  </si>
  <si>
    <t>% OBLIGACIÓN</t>
  </si>
  <si>
    <t>%PAGOS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</si>
</sst>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theme="1"/>
      <name val="Calibri"/>
      <family val="2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FBD4B4"/>
        <bgColor rgb="FFFBD4B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</borders>
  <cellStyleXfs count="1">
    <xf numFmtId="0" fontId="0" fillId="0" borderId="0"/>
  </cellStyleXfs>
  <cellXfs count="56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center" wrapText="1" readingOrder="1"/>
    </xf>
    <xf numFmtId="0" fontId="3" fillId="8" borderId="1" xfId="0" applyFont="1" applyFill="1" applyBorder="1" applyAlignment="1">
      <alignment vertical="center" wrapText="1" readingOrder="1"/>
    </xf>
    <xf numFmtId="0" fontId="3" fillId="8" borderId="1" xfId="0" applyFont="1" applyFill="1" applyBorder="1" applyAlignment="1">
      <alignment horizontal="center" vertical="center" wrapText="1" readingOrder="1"/>
    </xf>
    <xf numFmtId="0" fontId="2" fillId="9" borderId="1" xfId="0" applyFont="1" applyFill="1" applyBorder="1" applyAlignment="1">
      <alignment horizontal="left" vertical="center" wrapText="1" readingOrder="1"/>
    </xf>
    <xf numFmtId="164" fontId="5" fillId="8" borderId="1" xfId="0" applyNumberFormat="1" applyFont="1" applyFill="1" applyBorder="1" applyAlignment="1">
      <alignment horizontal="right" vertical="center" wrapText="1" readingOrder="1"/>
    </xf>
    <xf numFmtId="0" fontId="6" fillId="7" borderId="1" xfId="0" applyFont="1" applyFill="1" applyBorder="1" applyAlignment="1">
      <alignment horizontal="left" vertical="center" wrapText="1" readingOrder="1"/>
    </xf>
    <xf numFmtId="0" fontId="6" fillId="9" borderId="1" xfId="0" applyFont="1" applyFill="1" applyBorder="1" applyAlignment="1">
      <alignment horizontal="left" vertical="center" wrapText="1" readingOrder="1"/>
    </xf>
    <xf numFmtId="0" fontId="3" fillId="10" borderId="1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left" vertical="center" wrapText="1" readingOrder="1"/>
    </xf>
    <xf numFmtId="0" fontId="3" fillId="10" borderId="1" xfId="0" applyFont="1" applyFill="1" applyBorder="1" applyAlignment="1">
      <alignment vertical="center" wrapText="1" readingOrder="1"/>
    </xf>
    <xf numFmtId="0" fontId="6" fillId="11" borderId="1" xfId="0" applyFont="1" applyFill="1" applyBorder="1" applyAlignment="1">
      <alignment horizontal="left" vertical="center" wrapText="1" readingOrder="1"/>
    </xf>
    <xf numFmtId="164" fontId="5" fillId="10" borderId="1" xfId="0" applyNumberFormat="1" applyFont="1" applyFill="1" applyBorder="1" applyAlignment="1">
      <alignment horizontal="right" vertical="center" wrapText="1" readingOrder="1"/>
    </xf>
    <xf numFmtId="0" fontId="7" fillId="12" borderId="1" xfId="0" applyFont="1" applyFill="1" applyBorder="1" applyAlignment="1">
      <alignment horizontal="left" vertical="center" wrapText="1" readingOrder="1"/>
    </xf>
    <xf numFmtId="0" fontId="8" fillId="0" borderId="0" xfId="0" applyFont="1"/>
    <xf numFmtId="0" fontId="4" fillId="0" borderId="0" xfId="0" applyFont="1"/>
    <xf numFmtId="164" fontId="5" fillId="8" borderId="0" xfId="0" applyNumberFormat="1" applyFont="1" applyFill="1" applyAlignment="1">
      <alignment horizontal="right" vertical="center" wrapText="1" readingOrder="1"/>
    </xf>
    <xf numFmtId="0" fontId="4" fillId="2" borderId="0" xfId="0" applyFont="1" applyFill="1"/>
    <xf numFmtId="0" fontId="9" fillId="0" borderId="0" xfId="0" applyFont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13" borderId="0" xfId="0" applyFont="1" applyFill="1"/>
    <xf numFmtId="0" fontId="6" fillId="0" borderId="1" xfId="0" applyFont="1" applyBorder="1" applyAlignment="1">
      <alignment horizontal="center" vertical="center" wrapText="1" readingOrder="1"/>
    </xf>
    <xf numFmtId="164" fontId="5" fillId="10" borderId="4" xfId="0" applyNumberFormat="1" applyFont="1" applyFill="1" applyBorder="1" applyAlignment="1">
      <alignment horizontal="right" vertical="center" wrapText="1" readingOrder="1"/>
    </xf>
    <xf numFmtId="164" fontId="5" fillId="8" borderId="4" xfId="0" applyNumberFormat="1" applyFont="1" applyFill="1" applyBorder="1" applyAlignment="1">
      <alignment horizontal="right" vertical="center" wrapText="1" readingOrder="1"/>
    </xf>
    <xf numFmtId="164" fontId="5" fillId="8" borderId="6" xfId="0" applyNumberFormat="1" applyFont="1" applyFill="1" applyBorder="1" applyAlignment="1">
      <alignment horizontal="right" vertical="center" wrapText="1" readingOrder="1"/>
    </xf>
    <xf numFmtId="9" fontId="7" fillId="0" borderId="7" xfId="0" applyNumberFormat="1" applyFont="1" applyBorder="1" applyAlignment="1">
      <alignment horizontal="center" vertical="center" wrapText="1" readingOrder="1"/>
    </xf>
    <xf numFmtId="9" fontId="7" fillId="0" borderId="8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9" fontId="7" fillId="0" borderId="7" xfId="0" applyNumberFormat="1" applyFont="1" applyBorder="1" applyAlignment="1">
      <alignment vertical="center" wrapText="1" readingOrder="1"/>
    </xf>
    <xf numFmtId="0" fontId="1" fillId="0" borderId="7" xfId="0" applyFont="1" applyBorder="1"/>
    <xf numFmtId="164" fontId="3" fillId="0" borderId="2" xfId="0" applyNumberFormat="1" applyFont="1" applyBorder="1" applyAlignment="1">
      <alignment horizontal="right" vertical="center" wrapText="1" readingOrder="1"/>
    </xf>
    <xf numFmtId="164" fontId="5" fillId="10" borderId="3" xfId="0" applyNumberFormat="1" applyFont="1" applyFill="1" applyBorder="1" applyAlignment="1">
      <alignment horizontal="right" vertical="center" wrapText="1" readingOrder="1"/>
    </xf>
    <xf numFmtId="9" fontId="7" fillId="0" borderId="11" xfId="0" applyNumberFormat="1" applyFont="1" applyBorder="1" applyAlignment="1">
      <alignment horizontal="center" vertical="center" wrapText="1" readingOrder="1"/>
    </xf>
    <xf numFmtId="0" fontId="10" fillId="0" borderId="12" xfId="0" applyFont="1" applyBorder="1"/>
    <xf numFmtId="9" fontId="7" fillId="0" borderId="7" xfId="0" applyNumberFormat="1" applyFont="1" applyBorder="1" applyAlignment="1">
      <alignment horizontal="center" vertical="center" wrapText="1" readingOrder="1"/>
    </xf>
    <xf numFmtId="0" fontId="10" fillId="0" borderId="7" xfId="0" applyFont="1" applyBorder="1"/>
    <xf numFmtId="9" fontId="7" fillId="0" borderId="13" xfId="0" applyNumberFormat="1" applyFont="1" applyBorder="1" applyAlignment="1">
      <alignment horizontal="center" vertical="center" wrapText="1" readingOrder="1"/>
    </xf>
    <xf numFmtId="0" fontId="10" fillId="0" borderId="14" xfId="0" applyFont="1" applyBorder="1"/>
    <xf numFmtId="9" fontId="6" fillId="0" borderId="7" xfId="0" applyNumberFormat="1" applyFont="1" applyBorder="1" applyAlignment="1">
      <alignment horizontal="center" vertical="center" wrapText="1" readingOrder="1"/>
    </xf>
    <xf numFmtId="9" fontId="6" fillId="0" borderId="5" xfId="0" applyNumberFormat="1" applyFont="1" applyBorder="1" applyAlignment="1">
      <alignment horizontal="center" vertical="center" wrapText="1" readingOrder="1"/>
    </xf>
    <xf numFmtId="0" fontId="10" fillId="0" borderId="9" xfId="0" applyFont="1" applyBorder="1"/>
    <xf numFmtId="0" fontId="10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47"/>
  <sheetViews>
    <sheetView showGridLines="0" tabSelected="1" topLeftCell="G1" workbookViewId="0">
      <selection activeCell="N38" sqref="N38"/>
    </sheetView>
  </sheetViews>
  <sheetFormatPr baseColWidth="10" defaultRowHeight="15" x14ac:dyDescent="0.25"/>
  <cols>
    <col min="1" max="1" width="13.42578125" customWidth="1"/>
    <col min="2" max="2" width="27" customWidth="1"/>
    <col min="3" max="3" width="15.140625" customWidth="1"/>
    <col min="4" max="4" width="9.5703125" customWidth="1"/>
    <col min="5" max="5" width="11.28515625" customWidth="1"/>
    <col min="6" max="6" width="18.85546875" customWidth="1"/>
    <col min="7" max="7" width="27.5703125" customWidth="1"/>
    <col min="8" max="15" width="18.85546875" customWidth="1"/>
    <col min="16" max="16" width="0" hidden="1" customWidth="1"/>
    <col min="17" max="17" width="14.140625" customWidth="1"/>
    <col min="18" max="18" width="12.28515625" customWidth="1"/>
  </cols>
  <sheetData>
    <row r="4" spans="1:19" ht="18.75" x14ac:dyDescent="0.3">
      <c r="G4" s="26" t="s">
        <v>62</v>
      </c>
      <c r="H4" s="27"/>
      <c r="I4" s="7"/>
      <c r="J4" s="7"/>
      <c r="K4" s="7"/>
    </row>
    <row r="6" spans="1:19" x14ac:dyDescent="0.25">
      <c r="A6" s="1" t="s">
        <v>0</v>
      </c>
      <c r="B6" s="1">
        <v>2025</v>
      </c>
      <c r="C6" s="2" t="s">
        <v>1</v>
      </c>
      <c r="D6" s="2" t="s">
        <v>1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</row>
    <row r="7" spans="1:19" x14ac:dyDescent="0.25">
      <c r="A7" s="1" t="s">
        <v>2</v>
      </c>
      <c r="B7" s="1" t="s">
        <v>3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</row>
    <row r="8" spans="1:19" x14ac:dyDescent="0.25">
      <c r="A8" s="1" t="s">
        <v>4</v>
      </c>
      <c r="B8" s="1" t="s">
        <v>5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</row>
    <row r="9" spans="1:19" ht="32.25" customHeight="1" x14ac:dyDescent="0.25">
      <c r="A9" s="1" t="s">
        <v>6</v>
      </c>
      <c r="B9" s="1" t="s">
        <v>7</v>
      </c>
      <c r="C9" s="1" t="s">
        <v>8</v>
      </c>
      <c r="D9" s="1" t="s">
        <v>9</v>
      </c>
      <c r="E9" s="1" t="s">
        <v>50</v>
      </c>
      <c r="F9" s="1" t="s">
        <v>51</v>
      </c>
      <c r="G9" s="1" t="s">
        <v>10</v>
      </c>
      <c r="H9" s="8" t="s">
        <v>52</v>
      </c>
      <c r="I9" s="1" t="s">
        <v>11</v>
      </c>
      <c r="J9" s="9" t="s">
        <v>53</v>
      </c>
      <c r="K9" s="1" t="s">
        <v>12</v>
      </c>
      <c r="L9" s="10" t="s">
        <v>54</v>
      </c>
      <c r="M9" s="11" t="s">
        <v>55</v>
      </c>
      <c r="N9" s="1" t="s">
        <v>13</v>
      </c>
      <c r="O9" s="12" t="s">
        <v>56</v>
      </c>
      <c r="Q9" s="35" t="s">
        <v>70</v>
      </c>
      <c r="R9" s="41" t="s">
        <v>71</v>
      </c>
      <c r="S9" s="35" t="s">
        <v>72</v>
      </c>
    </row>
    <row r="10" spans="1:19" ht="22.5" x14ac:dyDescent="0.25">
      <c r="A10" s="3" t="s">
        <v>14</v>
      </c>
      <c r="B10" s="4" t="s">
        <v>15</v>
      </c>
      <c r="C10" s="5" t="s">
        <v>16</v>
      </c>
      <c r="D10" s="3" t="s">
        <v>17</v>
      </c>
      <c r="E10" s="3" t="s">
        <v>18</v>
      </c>
      <c r="F10" s="3" t="s">
        <v>19</v>
      </c>
      <c r="G10" s="4" t="s">
        <v>20</v>
      </c>
      <c r="H10" s="6">
        <v>6884601346</v>
      </c>
      <c r="I10" s="6">
        <v>0</v>
      </c>
      <c r="J10" s="6">
        <v>6884601346</v>
      </c>
      <c r="K10" s="6">
        <v>0</v>
      </c>
      <c r="L10" s="6">
        <v>5234986697</v>
      </c>
      <c r="M10" s="6">
        <v>5234986697</v>
      </c>
      <c r="N10" s="6">
        <v>5234986697</v>
      </c>
      <c r="O10" s="6">
        <v>5234986697</v>
      </c>
      <c r="Q10" s="46">
        <f>L29/H29</f>
        <v>0.43938840137831853</v>
      </c>
      <c r="R10" s="48">
        <f>M29/H29</f>
        <v>0.37984889249598669</v>
      </c>
      <c r="S10" s="50">
        <f>O29/H29</f>
        <v>0.37979699056520266</v>
      </c>
    </row>
    <row r="11" spans="1:19" ht="22.5" x14ac:dyDescent="0.25">
      <c r="A11" s="3" t="s">
        <v>14</v>
      </c>
      <c r="B11" s="4" t="s">
        <v>15</v>
      </c>
      <c r="C11" s="5" t="s">
        <v>21</v>
      </c>
      <c r="D11" s="3" t="s">
        <v>17</v>
      </c>
      <c r="E11" s="3" t="s">
        <v>18</v>
      </c>
      <c r="F11" s="3" t="s">
        <v>19</v>
      </c>
      <c r="G11" s="4" t="s">
        <v>22</v>
      </c>
      <c r="H11" s="6">
        <v>2594265303</v>
      </c>
      <c r="I11" s="6">
        <v>0</v>
      </c>
      <c r="J11" s="6">
        <v>2594265303</v>
      </c>
      <c r="K11" s="6">
        <v>0</v>
      </c>
      <c r="L11" s="6">
        <v>2107088495</v>
      </c>
      <c r="M11" s="6">
        <v>2107088495</v>
      </c>
      <c r="N11" s="6">
        <v>2107088495</v>
      </c>
      <c r="O11" s="6">
        <v>2107088495</v>
      </c>
      <c r="Q11" s="47"/>
      <c r="R11" s="49"/>
      <c r="S11" s="51"/>
    </row>
    <row r="12" spans="1:19" ht="33.75" x14ac:dyDescent="0.25">
      <c r="A12" s="3" t="s">
        <v>14</v>
      </c>
      <c r="B12" s="4" t="s">
        <v>15</v>
      </c>
      <c r="C12" s="5" t="s">
        <v>23</v>
      </c>
      <c r="D12" s="3" t="s">
        <v>17</v>
      </c>
      <c r="E12" s="3" t="s">
        <v>18</v>
      </c>
      <c r="F12" s="3" t="s">
        <v>19</v>
      </c>
      <c r="G12" s="4" t="s">
        <v>24</v>
      </c>
      <c r="H12" s="6">
        <v>912004456</v>
      </c>
      <c r="I12" s="6">
        <v>0</v>
      </c>
      <c r="J12" s="6">
        <v>912004456</v>
      </c>
      <c r="K12" s="6">
        <v>0</v>
      </c>
      <c r="L12" s="6">
        <v>604791281</v>
      </c>
      <c r="M12" s="6">
        <v>604791281</v>
      </c>
      <c r="N12" s="6">
        <v>604791281</v>
      </c>
      <c r="O12" s="6">
        <v>604791281</v>
      </c>
      <c r="Q12" s="47"/>
      <c r="R12" s="49"/>
      <c r="S12" s="51"/>
    </row>
    <row r="13" spans="1:19" ht="27" customHeight="1" x14ac:dyDescent="0.25">
      <c r="A13" s="15"/>
      <c r="B13" s="13"/>
      <c r="C13" s="14"/>
      <c r="D13" s="15"/>
      <c r="E13" s="15"/>
      <c r="F13" s="15"/>
      <c r="G13" s="16" t="s">
        <v>57</v>
      </c>
      <c r="H13" s="17">
        <f>SUM(H10:H12)</f>
        <v>10390871105</v>
      </c>
      <c r="I13" s="17">
        <f t="shared" ref="I13:M13" si="0">SUM(I10:I12)</f>
        <v>0</v>
      </c>
      <c r="J13" s="17">
        <f t="shared" si="0"/>
        <v>10390871105</v>
      </c>
      <c r="K13" s="17">
        <f t="shared" si="0"/>
        <v>0</v>
      </c>
      <c r="L13" s="17">
        <f t="shared" si="0"/>
        <v>7946866473</v>
      </c>
      <c r="M13" s="17">
        <f t="shared" si="0"/>
        <v>7946866473</v>
      </c>
      <c r="N13" s="17">
        <f>SUM(N10:N12)</f>
        <v>7946866473</v>
      </c>
      <c r="O13" s="17">
        <f>SUM(O10:O12)</f>
        <v>7946866473</v>
      </c>
      <c r="Q13" s="47"/>
      <c r="R13" s="49"/>
      <c r="S13" s="51"/>
    </row>
    <row r="14" spans="1:19" ht="22.5" x14ac:dyDescent="0.25">
      <c r="A14" s="3" t="s">
        <v>14</v>
      </c>
      <c r="B14" s="4" t="s">
        <v>15</v>
      </c>
      <c r="C14" s="5" t="s">
        <v>25</v>
      </c>
      <c r="D14" s="3" t="s">
        <v>17</v>
      </c>
      <c r="E14" s="3" t="s">
        <v>18</v>
      </c>
      <c r="F14" s="3" t="s">
        <v>19</v>
      </c>
      <c r="G14" s="4" t="s">
        <v>26</v>
      </c>
      <c r="H14" s="6">
        <v>1788301931</v>
      </c>
      <c r="I14" s="6">
        <v>0</v>
      </c>
      <c r="J14" s="6">
        <v>1785524068.75</v>
      </c>
      <c r="K14" s="6">
        <v>2777862.25</v>
      </c>
      <c r="L14" s="6">
        <v>1767751282.74</v>
      </c>
      <c r="M14" s="6">
        <v>1716716381.6600001</v>
      </c>
      <c r="N14" s="6">
        <v>1716716381.6600001</v>
      </c>
      <c r="O14" s="6">
        <v>1715277140.28</v>
      </c>
      <c r="Q14" s="47"/>
      <c r="R14" s="49"/>
      <c r="S14" s="51"/>
    </row>
    <row r="15" spans="1:19" ht="22.5" x14ac:dyDescent="0.25">
      <c r="A15" s="3" t="s">
        <v>14</v>
      </c>
      <c r="B15" s="4" t="s">
        <v>15</v>
      </c>
      <c r="C15" s="5" t="s">
        <v>25</v>
      </c>
      <c r="D15" s="3" t="s">
        <v>27</v>
      </c>
      <c r="E15" s="3" t="s">
        <v>28</v>
      </c>
      <c r="F15" s="3" t="s">
        <v>19</v>
      </c>
      <c r="G15" s="4" t="s">
        <v>26</v>
      </c>
      <c r="H15" s="6">
        <v>2518402302</v>
      </c>
      <c r="I15" s="6">
        <v>0</v>
      </c>
      <c r="J15" s="6">
        <v>2507699019.73</v>
      </c>
      <c r="K15" s="6">
        <v>10703282.27</v>
      </c>
      <c r="L15" s="6">
        <v>2318661737.27</v>
      </c>
      <c r="M15" s="6">
        <v>718665094.16999996</v>
      </c>
      <c r="N15" s="6">
        <v>718665094.16999996</v>
      </c>
      <c r="O15" s="6">
        <v>718665094.16999996</v>
      </c>
      <c r="Q15" s="47"/>
      <c r="R15" s="49"/>
      <c r="S15" s="51"/>
    </row>
    <row r="16" spans="1:19" ht="30" customHeight="1" x14ac:dyDescent="0.25">
      <c r="A16" s="15"/>
      <c r="B16" s="13"/>
      <c r="C16" s="14"/>
      <c r="D16" s="15"/>
      <c r="E16" s="15"/>
      <c r="F16" s="15"/>
      <c r="G16" s="18" t="s">
        <v>58</v>
      </c>
      <c r="H16" s="17">
        <f>SUM(H14:H15)</f>
        <v>4306704233</v>
      </c>
      <c r="I16" s="17">
        <f t="shared" ref="I16:P16" si="1">SUM(I14:I15)</f>
        <v>0</v>
      </c>
      <c r="J16" s="17">
        <f t="shared" si="1"/>
        <v>4293223088.48</v>
      </c>
      <c r="K16" s="17">
        <f t="shared" si="1"/>
        <v>13481144.52</v>
      </c>
      <c r="L16" s="17">
        <f t="shared" si="1"/>
        <v>4086413020.0100002</v>
      </c>
      <c r="M16" s="17">
        <f t="shared" si="1"/>
        <v>2435381475.8299999</v>
      </c>
      <c r="N16" s="17">
        <f t="shared" si="1"/>
        <v>2435381475.8299999</v>
      </c>
      <c r="O16" s="17">
        <f t="shared" si="1"/>
        <v>2433942234.4499998</v>
      </c>
      <c r="P16" s="17">
        <f t="shared" si="1"/>
        <v>0</v>
      </c>
      <c r="Q16" s="47"/>
      <c r="R16" s="49"/>
      <c r="S16" s="51"/>
    </row>
    <row r="17" spans="1:19" ht="33.75" x14ac:dyDescent="0.25">
      <c r="A17" s="3" t="s">
        <v>14</v>
      </c>
      <c r="B17" s="4" t="s">
        <v>15</v>
      </c>
      <c r="C17" s="5" t="s">
        <v>29</v>
      </c>
      <c r="D17" s="3" t="s">
        <v>17</v>
      </c>
      <c r="E17" s="3" t="s">
        <v>18</v>
      </c>
      <c r="F17" s="3" t="s">
        <v>19</v>
      </c>
      <c r="G17" s="4" t="s">
        <v>30</v>
      </c>
      <c r="H17" s="6">
        <v>12000000000</v>
      </c>
      <c r="I17" s="6">
        <v>12000000000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Q17" s="47"/>
      <c r="R17" s="49"/>
      <c r="S17" s="51"/>
    </row>
    <row r="18" spans="1:19" ht="33.75" x14ac:dyDescent="0.25">
      <c r="A18" s="3" t="s">
        <v>14</v>
      </c>
      <c r="B18" s="4" t="s">
        <v>15</v>
      </c>
      <c r="C18" s="5" t="s">
        <v>29</v>
      </c>
      <c r="D18" s="3" t="s">
        <v>27</v>
      </c>
      <c r="E18" s="3" t="s">
        <v>28</v>
      </c>
      <c r="F18" s="3" t="s">
        <v>19</v>
      </c>
      <c r="G18" s="4" t="s">
        <v>30</v>
      </c>
      <c r="H18" s="6">
        <v>365843803</v>
      </c>
      <c r="I18" s="6">
        <v>365843803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Q18" s="47"/>
      <c r="R18" s="49"/>
      <c r="S18" s="51"/>
    </row>
    <row r="19" spans="1:19" ht="33.75" x14ac:dyDescent="0.25">
      <c r="A19" s="3" t="s">
        <v>14</v>
      </c>
      <c r="B19" s="4" t="s">
        <v>15</v>
      </c>
      <c r="C19" s="5" t="s">
        <v>31</v>
      </c>
      <c r="D19" s="3" t="s">
        <v>17</v>
      </c>
      <c r="E19" s="3" t="s">
        <v>18</v>
      </c>
      <c r="F19" s="3" t="s">
        <v>19</v>
      </c>
      <c r="G19" s="4" t="s">
        <v>32</v>
      </c>
      <c r="H19" s="6">
        <v>32000000</v>
      </c>
      <c r="I19" s="6">
        <v>0</v>
      </c>
      <c r="J19" s="6">
        <v>32000000</v>
      </c>
      <c r="K19" s="6">
        <v>0</v>
      </c>
      <c r="L19" s="6">
        <v>18138582</v>
      </c>
      <c r="M19" s="6">
        <v>18138582</v>
      </c>
      <c r="N19" s="6">
        <v>18138582</v>
      </c>
      <c r="O19" s="6">
        <v>18138582</v>
      </c>
      <c r="Q19" s="47"/>
      <c r="R19" s="49"/>
      <c r="S19" s="51"/>
    </row>
    <row r="20" spans="1:19" ht="22.5" x14ac:dyDescent="0.25">
      <c r="A20" s="3" t="s">
        <v>14</v>
      </c>
      <c r="B20" s="4" t="s">
        <v>15</v>
      </c>
      <c r="C20" s="5" t="s">
        <v>33</v>
      </c>
      <c r="D20" s="3" t="s">
        <v>17</v>
      </c>
      <c r="E20" s="3" t="s">
        <v>18</v>
      </c>
      <c r="F20" s="3" t="s">
        <v>19</v>
      </c>
      <c r="G20" s="4" t="s">
        <v>34</v>
      </c>
      <c r="H20" s="6">
        <v>393834400</v>
      </c>
      <c r="I20" s="6">
        <v>0</v>
      </c>
      <c r="J20" s="6">
        <v>0</v>
      </c>
      <c r="K20" s="6">
        <v>393834400</v>
      </c>
      <c r="L20" s="6">
        <v>0</v>
      </c>
      <c r="M20" s="6">
        <v>0</v>
      </c>
      <c r="N20" s="6">
        <v>0</v>
      </c>
      <c r="O20" s="6">
        <v>0</v>
      </c>
      <c r="Q20" s="47"/>
      <c r="R20" s="49"/>
      <c r="S20" s="51"/>
    </row>
    <row r="21" spans="1:19" ht="22.5" x14ac:dyDescent="0.25">
      <c r="A21" s="3" t="s">
        <v>14</v>
      </c>
      <c r="B21" s="4" t="s">
        <v>15</v>
      </c>
      <c r="C21" s="5" t="s">
        <v>33</v>
      </c>
      <c r="D21" s="3" t="s">
        <v>27</v>
      </c>
      <c r="E21" s="3" t="s">
        <v>28</v>
      </c>
      <c r="F21" s="3" t="s">
        <v>19</v>
      </c>
      <c r="G21" s="4" t="s">
        <v>34</v>
      </c>
      <c r="H21" s="6">
        <v>50000000</v>
      </c>
      <c r="I21" s="6">
        <v>0</v>
      </c>
      <c r="J21" s="6">
        <v>0</v>
      </c>
      <c r="K21" s="6">
        <v>50000000</v>
      </c>
      <c r="L21" s="6">
        <v>0</v>
      </c>
      <c r="M21" s="6">
        <v>0</v>
      </c>
      <c r="N21" s="6">
        <v>0</v>
      </c>
      <c r="O21" s="6">
        <v>0</v>
      </c>
      <c r="Q21" s="47"/>
      <c r="R21" s="49"/>
      <c r="S21" s="51"/>
    </row>
    <row r="22" spans="1:19" ht="33.75" x14ac:dyDescent="0.25">
      <c r="A22" s="3" t="s">
        <v>14</v>
      </c>
      <c r="B22" s="4" t="s">
        <v>15</v>
      </c>
      <c r="C22" s="5" t="s">
        <v>35</v>
      </c>
      <c r="D22" s="3" t="s">
        <v>17</v>
      </c>
      <c r="E22" s="3" t="s">
        <v>18</v>
      </c>
      <c r="F22" s="3" t="s">
        <v>19</v>
      </c>
      <c r="G22" s="4" t="s">
        <v>37</v>
      </c>
      <c r="H22" s="6">
        <v>15183289</v>
      </c>
      <c r="I22" s="6">
        <v>0</v>
      </c>
      <c r="J22" s="6">
        <v>15183289</v>
      </c>
      <c r="K22" s="6">
        <v>0</v>
      </c>
      <c r="L22" s="6">
        <v>15183289</v>
      </c>
      <c r="M22" s="6">
        <v>15183289</v>
      </c>
      <c r="N22" s="6">
        <v>15183289</v>
      </c>
      <c r="O22" s="6">
        <v>15183289</v>
      </c>
      <c r="Q22" s="47"/>
      <c r="R22" s="49"/>
      <c r="S22" s="51"/>
    </row>
    <row r="23" spans="1:19" ht="33.75" x14ac:dyDescent="0.25">
      <c r="A23" s="3" t="s">
        <v>14</v>
      </c>
      <c r="B23" s="4" t="s">
        <v>15</v>
      </c>
      <c r="C23" s="5" t="s">
        <v>35</v>
      </c>
      <c r="D23" s="3" t="s">
        <v>27</v>
      </c>
      <c r="E23" s="3" t="s">
        <v>28</v>
      </c>
      <c r="F23" s="3" t="s">
        <v>19</v>
      </c>
      <c r="G23" s="4" t="s">
        <v>37</v>
      </c>
      <c r="H23" s="6">
        <v>4816711</v>
      </c>
      <c r="I23" s="6">
        <v>0</v>
      </c>
      <c r="J23" s="6">
        <v>4816711</v>
      </c>
      <c r="K23" s="6">
        <v>0</v>
      </c>
      <c r="L23" s="6">
        <v>4816711</v>
      </c>
      <c r="M23" s="6">
        <v>4816711</v>
      </c>
      <c r="N23" s="6">
        <v>4816711</v>
      </c>
      <c r="O23" s="6">
        <v>4816711</v>
      </c>
      <c r="Q23" s="47"/>
      <c r="R23" s="49"/>
      <c r="S23" s="51"/>
    </row>
    <row r="24" spans="1:19" ht="28.5" customHeight="1" x14ac:dyDescent="0.25">
      <c r="A24" s="15"/>
      <c r="B24" s="13"/>
      <c r="C24" s="14"/>
      <c r="D24" s="15"/>
      <c r="E24" s="15"/>
      <c r="F24" s="15"/>
      <c r="G24" s="19" t="s">
        <v>59</v>
      </c>
      <c r="H24" s="17">
        <f>SUM(H17:H23)</f>
        <v>12861678203</v>
      </c>
      <c r="I24" s="17">
        <f t="shared" ref="I24:O24" si="2">SUM(I17:I23)</f>
        <v>12365843803</v>
      </c>
      <c r="J24" s="17">
        <f t="shared" si="2"/>
        <v>52000000</v>
      </c>
      <c r="K24" s="17">
        <f t="shared" si="2"/>
        <v>443834400</v>
      </c>
      <c r="L24" s="17">
        <f t="shared" si="2"/>
        <v>38138582</v>
      </c>
      <c r="M24" s="17">
        <f t="shared" si="2"/>
        <v>38138582</v>
      </c>
      <c r="N24" s="17">
        <f t="shared" si="2"/>
        <v>38138582</v>
      </c>
      <c r="O24" s="17">
        <f t="shared" si="2"/>
        <v>38138582</v>
      </c>
      <c r="Q24" s="47"/>
      <c r="R24" s="49"/>
      <c r="S24" s="51"/>
    </row>
    <row r="25" spans="1:19" ht="22.5" x14ac:dyDescent="0.25">
      <c r="A25" s="3" t="s">
        <v>14</v>
      </c>
      <c r="B25" s="4" t="s">
        <v>15</v>
      </c>
      <c r="C25" s="5" t="s">
        <v>38</v>
      </c>
      <c r="D25" s="3" t="s">
        <v>27</v>
      </c>
      <c r="E25" s="3" t="s">
        <v>28</v>
      </c>
      <c r="F25" s="3" t="s">
        <v>19</v>
      </c>
      <c r="G25" s="4" t="s">
        <v>39</v>
      </c>
      <c r="H25" s="6">
        <v>90000000</v>
      </c>
      <c r="I25" s="6">
        <v>0</v>
      </c>
      <c r="J25" s="6">
        <v>77746441</v>
      </c>
      <c r="K25" s="6">
        <v>12253559</v>
      </c>
      <c r="L25" s="6">
        <v>34574329</v>
      </c>
      <c r="M25" s="6">
        <v>34574329</v>
      </c>
      <c r="N25" s="6">
        <v>34574329</v>
      </c>
      <c r="O25" s="6">
        <v>34574329</v>
      </c>
      <c r="Q25" s="47"/>
      <c r="R25" s="49"/>
      <c r="S25" s="51"/>
    </row>
    <row r="26" spans="1:19" ht="22.5" x14ac:dyDescent="0.25">
      <c r="A26" s="3" t="s">
        <v>14</v>
      </c>
      <c r="B26" s="4" t="s">
        <v>15</v>
      </c>
      <c r="C26" s="5" t="s">
        <v>40</v>
      </c>
      <c r="D26" s="3" t="s">
        <v>27</v>
      </c>
      <c r="E26" s="3" t="s">
        <v>28</v>
      </c>
      <c r="F26" s="3" t="s">
        <v>19</v>
      </c>
      <c r="G26" s="4" t="s">
        <v>41</v>
      </c>
      <c r="H26" s="6">
        <v>6000000</v>
      </c>
      <c r="I26" s="6">
        <v>0</v>
      </c>
      <c r="J26" s="6">
        <v>6000000</v>
      </c>
      <c r="K26" s="6">
        <v>0</v>
      </c>
      <c r="L26" s="6">
        <v>3492441</v>
      </c>
      <c r="M26" s="6">
        <v>3492441</v>
      </c>
      <c r="N26" s="6">
        <v>3492441</v>
      </c>
      <c r="O26" s="6">
        <v>3492441</v>
      </c>
      <c r="Q26" s="47"/>
      <c r="R26" s="49"/>
      <c r="S26" s="51"/>
    </row>
    <row r="27" spans="1:19" ht="22.5" x14ac:dyDescent="0.25">
      <c r="A27" s="3" t="s">
        <v>14</v>
      </c>
      <c r="B27" s="4" t="s">
        <v>15</v>
      </c>
      <c r="C27" s="5" t="s">
        <v>42</v>
      </c>
      <c r="D27" s="3" t="s">
        <v>17</v>
      </c>
      <c r="E27" s="3" t="s">
        <v>36</v>
      </c>
      <c r="F27" s="3" t="s">
        <v>43</v>
      </c>
      <c r="G27" s="4" t="s">
        <v>44</v>
      </c>
      <c r="H27" s="6">
        <v>74762631</v>
      </c>
      <c r="I27" s="6">
        <v>0</v>
      </c>
      <c r="J27" s="6">
        <v>74762631</v>
      </c>
      <c r="K27" s="6">
        <v>0</v>
      </c>
      <c r="L27" s="6">
        <v>74762631</v>
      </c>
      <c r="M27" s="6">
        <v>74762631</v>
      </c>
      <c r="N27" s="6">
        <v>74762631</v>
      </c>
      <c r="O27" s="6">
        <v>74762631</v>
      </c>
      <c r="Q27" s="52">
        <f>+L35/H35</f>
        <v>0.87352763059521088</v>
      </c>
      <c r="R27" s="53">
        <f>+M35/H35</f>
        <v>0.51779397417298856</v>
      </c>
      <c r="S27" s="52">
        <f>+N35/H35</f>
        <v>0.51759273025859065</v>
      </c>
    </row>
    <row r="28" spans="1:19" ht="59.25" customHeight="1" x14ac:dyDescent="0.25">
      <c r="A28" s="15"/>
      <c r="B28" s="13"/>
      <c r="C28" s="14"/>
      <c r="D28" s="15"/>
      <c r="E28" s="15"/>
      <c r="F28" s="15"/>
      <c r="G28" s="19" t="s">
        <v>60</v>
      </c>
      <c r="H28" s="17">
        <f>SUM(H25:H27)</f>
        <v>170762631</v>
      </c>
      <c r="I28" s="17">
        <f t="shared" ref="I28:O28" si="3">SUM(I25:I27)</f>
        <v>0</v>
      </c>
      <c r="J28" s="17">
        <f t="shared" si="3"/>
        <v>158509072</v>
      </c>
      <c r="K28" s="17">
        <f t="shared" si="3"/>
        <v>12253559</v>
      </c>
      <c r="L28" s="17">
        <f t="shared" si="3"/>
        <v>112829401</v>
      </c>
      <c r="M28" s="17">
        <f t="shared" si="3"/>
        <v>112829401</v>
      </c>
      <c r="N28" s="17">
        <f t="shared" si="3"/>
        <v>112829401</v>
      </c>
      <c r="O28" s="17">
        <f t="shared" si="3"/>
        <v>112829401</v>
      </c>
      <c r="Q28" s="49"/>
      <c r="R28" s="54"/>
      <c r="S28" s="49"/>
    </row>
    <row r="29" spans="1:19" ht="59.25" customHeight="1" x14ac:dyDescent="0.25">
      <c r="A29" s="20"/>
      <c r="B29" s="21"/>
      <c r="C29" s="22"/>
      <c r="D29" s="20"/>
      <c r="E29" s="20"/>
      <c r="F29" s="20"/>
      <c r="G29" s="25" t="s">
        <v>61</v>
      </c>
      <c r="H29" s="24">
        <f>+H28+H24+H16+H13</f>
        <v>27730016172</v>
      </c>
      <c r="I29" s="24">
        <f t="shared" ref="I29:P29" si="4">+I28+I24+I16+I13</f>
        <v>12365843803</v>
      </c>
      <c r="J29" s="24">
        <f t="shared" si="4"/>
        <v>14894603265.48</v>
      </c>
      <c r="K29" s="24">
        <f t="shared" si="4"/>
        <v>469569103.51999998</v>
      </c>
      <c r="L29" s="24">
        <f t="shared" si="4"/>
        <v>12184247476.01</v>
      </c>
      <c r="M29" s="24">
        <f t="shared" si="4"/>
        <v>10533215931.83</v>
      </c>
      <c r="N29" s="24">
        <f t="shared" si="4"/>
        <v>10533215931.83</v>
      </c>
      <c r="O29" s="24">
        <f t="shared" si="4"/>
        <v>10531776690.450001</v>
      </c>
      <c r="P29" s="36">
        <f t="shared" si="4"/>
        <v>0</v>
      </c>
      <c r="Q29" s="49"/>
      <c r="R29" s="54"/>
      <c r="S29" s="49"/>
    </row>
    <row r="30" spans="1:19" ht="78.75" x14ac:dyDescent="0.25">
      <c r="A30" s="3" t="s">
        <v>14</v>
      </c>
      <c r="B30" s="4" t="s">
        <v>15</v>
      </c>
      <c r="C30" s="5" t="s">
        <v>45</v>
      </c>
      <c r="D30" s="3" t="s">
        <v>17</v>
      </c>
      <c r="E30" s="3" t="s">
        <v>18</v>
      </c>
      <c r="F30" s="3" t="s">
        <v>19</v>
      </c>
      <c r="G30" s="4" t="s">
        <v>46</v>
      </c>
      <c r="H30" s="6">
        <v>19600994064</v>
      </c>
      <c r="I30" s="6">
        <v>0</v>
      </c>
      <c r="J30" s="6">
        <v>19530712664</v>
      </c>
      <c r="K30" s="6">
        <v>70281400</v>
      </c>
      <c r="L30" s="6">
        <v>18927928662.139999</v>
      </c>
      <c r="M30" s="6">
        <v>12823395809.790001</v>
      </c>
      <c r="N30" s="6">
        <v>12822808111.790001</v>
      </c>
      <c r="O30" s="6">
        <v>12822808111.790001</v>
      </c>
      <c r="Q30" s="49"/>
      <c r="R30" s="54"/>
      <c r="S30" s="49"/>
    </row>
    <row r="31" spans="1:19" ht="78.75" x14ac:dyDescent="0.25">
      <c r="A31" s="3" t="s">
        <v>14</v>
      </c>
      <c r="B31" s="4" t="s">
        <v>15</v>
      </c>
      <c r="C31" s="5" t="s">
        <v>45</v>
      </c>
      <c r="D31" s="3" t="s">
        <v>27</v>
      </c>
      <c r="E31" s="3" t="s">
        <v>28</v>
      </c>
      <c r="F31" s="3" t="s">
        <v>19</v>
      </c>
      <c r="G31" s="4" t="s">
        <v>46</v>
      </c>
      <c r="H31" s="6">
        <v>2776961062</v>
      </c>
      <c r="I31" s="6">
        <v>0</v>
      </c>
      <c r="J31" s="6">
        <v>883771375</v>
      </c>
      <c r="K31" s="6">
        <v>1893189687</v>
      </c>
      <c r="L31" s="6">
        <v>857598215</v>
      </c>
      <c r="M31" s="6">
        <v>101228168</v>
      </c>
      <c r="N31" s="6">
        <v>95037627</v>
      </c>
      <c r="O31" s="6">
        <v>95037627</v>
      </c>
      <c r="Q31" s="49"/>
      <c r="R31" s="54"/>
      <c r="S31" s="49"/>
    </row>
    <row r="32" spans="1:19" ht="78.75" x14ac:dyDescent="0.25">
      <c r="A32" s="3" t="s">
        <v>14</v>
      </c>
      <c r="B32" s="4" t="s">
        <v>15</v>
      </c>
      <c r="C32" s="5" t="s">
        <v>45</v>
      </c>
      <c r="D32" s="3" t="s">
        <v>27</v>
      </c>
      <c r="E32" s="3" t="s">
        <v>47</v>
      </c>
      <c r="F32" s="3" t="s">
        <v>19</v>
      </c>
      <c r="G32" s="4" t="s">
        <v>46</v>
      </c>
      <c r="H32" s="6">
        <v>1967546067</v>
      </c>
      <c r="I32" s="6">
        <v>0</v>
      </c>
      <c r="J32" s="6">
        <v>1963353070</v>
      </c>
      <c r="K32" s="6">
        <v>4192997</v>
      </c>
      <c r="L32" s="6">
        <v>1948208639</v>
      </c>
      <c r="M32" s="6">
        <v>636820811</v>
      </c>
      <c r="N32" s="6">
        <v>636820811</v>
      </c>
      <c r="O32" s="6">
        <v>636820811</v>
      </c>
      <c r="Q32" s="49"/>
      <c r="R32" s="54"/>
      <c r="S32" s="49"/>
    </row>
    <row r="33" spans="1:19" ht="78.75" x14ac:dyDescent="0.25">
      <c r="A33" s="3" t="s">
        <v>14</v>
      </c>
      <c r="B33" s="4" t="s">
        <v>15</v>
      </c>
      <c r="C33" s="5" t="s">
        <v>45</v>
      </c>
      <c r="D33" s="3" t="s">
        <v>27</v>
      </c>
      <c r="E33" s="3" t="s">
        <v>48</v>
      </c>
      <c r="F33" s="3" t="s">
        <v>19</v>
      </c>
      <c r="G33" s="4" t="s">
        <v>46</v>
      </c>
      <c r="H33" s="6">
        <v>770000000</v>
      </c>
      <c r="I33" s="6">
        <v>0</v>
      </c>
      <c r="J33" s="6">
        <v>342863120</v>
      </c>
      <c r="K33" s="6">
        <v>427136880</v>
      </c>
      <c r="L33" s="6">
        <v>271777674</v>
      </c>
      <c r="M33" s="6">
        <v>17886554</v>
      </c>
      <c r="N33" s="6">
        <v>17886554</v>
      </c>
      <c r="O33" s="6">
        <v>17886554</v>
      </c>
      <c r="Q33" s="49"/>
      <c r="R33" s="55"/>
      <c r="S33" s="49"/>
    </row>
    <row r="34" spans="1:19" ht="78.75" x14ac:dyDescent="0.25">
      <c r="A34" s="3" t="s">
        <v>14</v>
      </c>
      <c r="B34" s="4" t="s">
        <v>15</v>
      </c>
      <c r="C34" s="5" t="s">
        <v>49</v>
      </c>
      <c r="D34" s="3" t="s">
        <v>17</v>
      </c>
      <c r="E34" s="3" t="s">
        <v>18</v>
      </c>
      <c r="F34" s="3" t="s">
        <v>19</v>
      </c>
      <c r="G34" s="4" t="s">
        <v>46</v>
      </c>
      <c r="H34" s="6">
        <v>8566207992</v>
      </c>
      <c r="I34" s="6">
        <v>0</v>
      </c>
      <c r="J34" s="6">
        <v>7725298445.3100004</v>
      </c>
      <c r="K34" s="6">
        <v>840909546.69000006</v>
      </c>
      <c r="L34" s="6">
        <v>7416390428.6300001</v>
      </c>
      <c r="M34" s="6">
        <v>3860854713.0500002</v>
      </c>
      <c r="N34" s="6">
        <v>3860854713.0500002</v>
      </c>
      <c r="O34" s="44">
        <v>3860854713.0500002</v>
      </c>
      <c r="R34" s="42"/>
      <c r="S34" s="42"/>
    </row>
    <row r="35" spans="1:19" ht="40.5" customHeight="1" x14ac:dyDescent="0.25">
      <c r="A35" s="15"/>
      <c r="B35" s="13"/>
      <c r="C35" s="14"/>
      <c r="D35" s="15"/>
      <c r="E35" s="15"/>
      <c r="F35" s="15"/>
      <c r="G35" s="19" t="s">
        <v>63</v>
      </c>
      <c r="H35" s="17">
        <f>SUM(H30:H34)</f>
        <v>33681709185</v>
      </c>
      <c r="I35" s="17">
        <f t="shared" ref="I35:P35" si="5">SUM(I30:I34)</f>
        <v>0</v>
      </c>
      <c r="J35" s="17">
        <f t="shared" si="5"/>
        <v>30445998674.310001</v>
      </c>
      <c r="K35" s="17">
        <f t="shared" si="5"/>
        <v>3235710510.6900001</v>
      </c>
      <c r="L35" s="17">
        <f t="shared" si="5"/>
        <v>29421903618.77</v>
      </c>
      <c r="M35" s="17">
        <f t="shared" si="5"/>
        <v>17440186055.84</v>
      </c>
      <c r="N35" s="37">
        <f t="shared" si="5"/>
        <v>17433407816.84</v>
      </c>
      <c r="O35" s="28">
        <f t="shared" si="5"/>
        <v>17433407816.84</v>
      </c>
      <c r="P35" s="38">
        <f t="shared" si="5"/>
        <v>0</v>
      </c>
      <c r="Q35" s="43"/>
      <c r="R35" s="42"/>
      <c r="S35" s="42"/>
    </row>
    <row r="36" spans="1:19" ht="40.5" customHeight="1" x14ac:dyDescent="0.25">
      <c r="A36" s="20"/>
      <c r="B36" s="21"/>
      <c r="C36" s="22"/>
      <c r="D36" s="20"/>
      <c r="E36" s="20"/>
      <c r="F36" s="20"/>
      <c r="G36" s="23" t="s">
        <v>64</v>
      </c>
      <c r="H36" s="24">
        <f>+H35+H29</f>
        <v>61411725357</v>
      </c>
      <c r="I36" s="24">
        <f t="shared" ref="I36:P36" si="6">+I35+I29</f>
        <v>12365843803</v>
      </c>
      <c r="J36" s="24">
        <f t="shared" si="6"/>
        <v>45340601939.790001</v>
      </c>
      <c r="K36" s="24">
        <f t="shared" si="6"/>
        <v>3705279614.21</v>
      </c>
      <c r="L36" s="24">
        <f t="shared" si="6"/>
        <v>41606151094.779999</v>
      </c>
      <c r="M36" s="24">
        <f t="shared" si="6"/>
        <v>27973401987.669998</v>
      </c>
      <c r="N36" s="24">
        <f t="shared" si="6"/>
        <v>27966623748.669998</v>
      </c>
      <c r="O36" s="45">
        <f t="shared" si="6"/>
        <v>27965184507.290001</v>
      </c>
      <c r="P36" s="36">
        <f t="shared" si="6"/>
        <v>0</v>
      </c>
      <c r="Q36" s="39">
        <f>+L36/H36</f>
        <v>0.67749523161764635</v>
      </c>
      <c r="R36" s="40">
        <f>+M36/H36</f>
        <v>0.45550587978198626</v>
      </c>
      <c r="S36" s="39">
        <f>+O36/H36</f>
        <v>0.45537207014983166</v>
      </c>
    </row>
    <row r="37" spans="1:19" ht="33.950000000000003" customHeight="1" x14ac:dyDescent="0.25"/>
    <row r="39" spans="1:19" x14ac:dyDescent="0.25">
      <c r="E39" s="29" t="s">
        <v>65</v>
      </c>
      <c r="F39" s="29"/>
      <c r="G39" s="29"/>
      <c r="H39" s="29"/>
      <c r="I39" s="29"/>
      <c r="J39" s="29"/>
      <c r="K39" s="27"/>
    </row>
    <row r="40" spans="1:19" x14ac:dyDescent="0.25">
      <c r="E40" s="30"/>
      <c r="F40" s="30"/>
      <c r="G40" s="30"/>
      <c r="H40" s="30"/>
      <c r="I40" s="30"/>
      <c r="J40" s="27"/>
      <c r="K40" s="27"/>
    </row>
    <row r="41" spans="1:19" x14ac:dyDescent="0.25">
      <c r="E41" s="31" t="s">
        <v>66</v>
      </c>
      <c r="F41" s="31"/>
      <c r="G41" s="31"/>
      <c r="H41" s="31"/>
      <c r="I41" s="31"/>
      <c r="J41" s="31"/>
      <c r="K41" s="31"/>
    </row>
    <row r="42" spans="1:19" x14ac:dyDescent="0.25">
      <c r="E42" s="30"/>
      <c r="F42" s="30"/>
      <c r="G42" s="30"/>
      <c r="H42" s="30"/>
      <c r="I42" s="30"/>
      <c r="J42" s="27"/>
      <c r="K42" s="27"/>
    </row>
    <row r="43" spans="1:19" x14ac:dyDescent="0.25">
      <c r="E43" s="32" t="s">
        <v>67</v>
      </c>
      <c r="F43" s="32"/>
      <c r="G43" s="32"/>
      <c r="H43" s="32"/>
      <c r="I43" s="32"/>
      <c r="J43" s="32"/>
      <c r="K43" s="32"/>
    </row>
    <row r="44" spans="1:19" x14ac:dyDescent="0.25">
      <c r="E44" s="30"/>
      <c r="F44" s="30"/>
      <c r="G44" s="30"/>
      <c r="H44" s="30"/>
      <c r="I44" s="30"/>
      <c r="J44" s="27"/>
      <c r="K44" s="27"/>
    </row>
    <row r="45" spans="1:19" x14ac:dyDescent="0.25">
      <c r="E45" s="33" t="s">
        <v>68</v>
      </c>
      <c r="F45" s="33"/>
      <c r="G45" s="33"/>
      <c r="H45" s="33"/>
      <c r="I45" s="33"/>
      <c r="J45" s="33"/>
      <c r="K45" s="33"/>
    </row>
    <row r="46" spans="1:19" x14ac:dyDescent="0.25">
      <c r="E46" s="30"/>
      <c r="F46" s="30"/>
      <c r="G46" s="30"/>
      <c r="H46" s="30"/>
      <c r="I46" s="30"/>
      <c r="J46" s="27"/>
      <c r="K46" s="27"/>
    </row>
    <row r="47" spans="1:19" x14ac:dyDescent="0.25">
      <c r="E47" s="34" t="s">
        <v>69</v>
      </c>
      <c r="F47" s="34"/>
      <c r="G47" s="34"/>
      <c r="H47" s="34"/>
      <c r="I47" s="34"/>
      <c r="J47" s="27"/>
      <c r="K47" s="27"/>
    </row>
  </sheetData>
  <mergeCells count="6">
    <mergeCell ref="Q10:Q26"/>
    <mergeCell ref="R10:R26"/>
    <mergeCell ref="S10:S26"/>
    <mergeCell ref="Q27:Q33"/>
    <mergeCell ref="R27:R33"/>
    <mergeCell ref="S27:S3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EjecucionPresupuestal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Melisa Murillo</cp:lastModifiedBy>
  <dcterms:created xsi:type="dcterms:W3CDTF">2025-10-01T20:40:59Z</dcterms:created>
  <dcterms:modified xsi:type="dcterms:W3CDTF">2025-10-09T14:44:02Z</dcterms:modified>
</cp:coreProperties>
</file>