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rillo\Desktop\"/>
    </mc:Choice>
  </mc:AlternateContent>
  <xr:revisionPtr revIDLastSave="0" documentId="8_{9EE6E94C-445B-4ECC-8C4D-5A3C9C6EB97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40" i="1" l="1"/>
  <c r="R35" i="1" s="1"/>
  <c r="L40" i="1"/>
  <c r="Q35" i="1" s="1"/>
  <c r="K40" i="1"/>
  <c r="J40" i="1"/>
  <c r="H40" i="1"/>
  <c r="O40" i="1"/>
  <c r="S35" i="1" s="1"/>
  <c r="N40" i="1"/>
  <c r="I40" i="1"/>
  <c r="J16" i="1"/>
  <c r="J19" i="1"/>
  <c r="J27" i="1"/>
  <c r="I33" i="1"/>
  <c r="J33" i="1"/>
  <c r="K33" i="1"/>
  <c r="L33" i="1"/>
  <c r="M33" i="1"/>
  <c r="N33" i="1"/>
  <c r="O33" i="1"/>
  <c r="H33" i="1"/>
  <c r="I27" i="1"/>
  <c r="K27" i="1"/>
  <c r="L27" i="1"/>
  <c r="M27" i="1"/>
  <c r="N27" i="1"/>
  <c r="O27" i="1"/>
  <c r="H27" i="1"/>
  <c r="K19" i="1"/>
  <c r="L19" i="1"/>
  <c r="M19" i="1"/>
  <c r="N19" i="1"/>
  <c r="O19" i="1"/>
  <c r="H19" i="1"/>
  <c r="I16" i="1"/>
  <c r="K16" i="1"/>
  <c r="L16" i="1"/>
  <c r="M16" i="1"/>
  <c r="N16" i="1"/>
  <c r="O16" i="1"/>
  <c r="H16" i="1"/>
  <c r="H34" i="1" l="1"/>
  <c r="H41" i="1" s="1"/>
  <c r="N34" i="1"/>
  <c r="N41" i="1" s="1"/>
  <c r="O34" i="1"/>
  <c r="M34" i="1"/>
  <c r="L34" i="1"/>
  <c r="K34" i="1"/>
  <c r="K41" i="1" s="1"/>
  <c r="I34" i="1"/>
  <c r="I41" i="1" s="1"/>
  <c r="J34" i="1"/>
  <c r="J41" i="1" s="1"/>
  <c r="O41" i="1" l="1"/>
  <c r="S41" i="1" s="1"/>
  <c r="S13" i="1"/>
  <c r="L41" i="1"/>
  <c r="Q41" i="1" s="1"/>
  <c r="Q13" i="1"/>
  <c r="M41" i="1"/>
  <c r="R41" i="1" s="1"/>
  <c r="R13" i="1"/>
</calcChain>
</file>

<file path=xl/sharedStrings.xml><?xml version="1.0" encoding="utf-8"?>
<sst xmlns="http://schemas.openxmlformats.org/spreadsheetml/2006/main" count="229" uniqueCount="73">
  <si>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</si>
  <si>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</si>
  <si>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</si>
  <si>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</si>
  <si>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</si>
  <si>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</si>
  <si>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</si>
  <si>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</si>
  <si>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FUENTE</t>
  </si>
  <si>
    <t>DESCRIPCION</t>
  </si>
  <si>
    <t>APR BLOQUEADA</t>
  </si>
  <si>
    <t>APR. DISPONIBLE</t>
  </si>
  <si>
    <t>ORDEN PAGO</t>
  </si>
  <si>
    <t>33-05-00</t>
  </si>
  <si>
    <t>INSTITUTO COLOMBIANO DE ANTROPOLOGIA E HISTORIA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</si>
  <si>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</si>
  <si>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</si>
  <si>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</si>
  <si>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</si>
  <si>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</si>
  <si>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</si>
  <si>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</si>
  <si>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</si>
  <si>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</si>
  <si>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</si>
  <si>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</si>
  <si>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Propios</t>
  </si>
  <si>
    <t>20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</si>
  <si>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</si>
  <si>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</si>
  <si>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</si>
  <si>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</si>
  <si>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</si>
  <si>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</si>
  <si>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A-03-11-07-004</t>
  </si>
  <si>
    <t>11</t>
  </si>
  <si>
    <t>A RTVC Y ORGANIZACIONES REGIONALES DE TELEVISIÓN - LEY 14 DE 1991 (ART 21)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</si>
  <si>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</si>
  <si>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</si>
  <si>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</si>
  <si>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</si>
  <si>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</si>
  <si>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</si>
  <si>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SSF</t>
  </si>
  <si>
    <t>C-3302-1603-8-20302B</t>
  </si>
  <si>
    <t>2. SEGURIDAD HUMANA Y JUSTICIA SOCIAL / B. RECONOCIMIENTO, SALVAGUARDIA Y FOMENTO DE LA MEMORIA VIVA, EL PATRIMONIO, LAS CULTURAS Y LOS SABERES</t>
  </si>
  <si>
    <t>21</t>
  </si>
  <si>
    <t>25</t>
  </si>
  <si>
    <t>C-3399-1603-3-20302B</t>
  </si>
  <si>
    <t>Enero-Diciembre</t>
  </si>
  <si>
    <t>* APROPIACIÓN  VIGENTE</t>
  </si>
  <si>
    <t>*CDP</t>
  </si>
  <si>
    <t>*COMPROMISO</t>
  </si>
  <si>
    <t>*OBLIGACION</t>
  </si>
  <si>
    <t>*PAGOS</t>
  </si>
  <si>
    <t>% COMPROMISO</t>
  </si>
  <si>
    <t>% OBLIGACIÓN</t>
  </si>
  <si>
    <t>%PAGOS</t>
  </si>
  <si>
    <t xml:space="preserve">SUBTOTAL GASTOS DE PERSONAL </t>
  </si>
  <si>
    <t>RECURSOS</t>
  </si>
  <si>
    <t>SITUACION DE FONDO</t>
  </si>
  <si>
    <t xml:space="preserve">SUBTOTAL ADQUISICIÓN DE BIENES Y SERVICIOS </t>
  </si>
  <si>
    <t>SUBTOTAL GASTOS POR TRIBUTOS, MULTAS, SANCIONES E INTERESES DE MORA</t>
  </si>
  <si>
    <t xml:space="preserve">INFORME DE EJECUCIÓN PRESUPUESTAL AGREGADA  - CUARTO -TRIMESTRE 2025 </t>
  </si>
  <si>
    <t>SUBTOTAL TRANSFERENCIAS</t>
  </si>
  <si>
    <t xml:space="preserve">TOTAL FUNCIONAMIENTO </t>
  </si>
  <si>
    <t xml:space="preserve">TOTAL INVERSION </t>
  </si>
  <si>
    <t>TOTAL PRESUPUESTO</t>
  </si>
  <si>
    <t xml:space="preserve">* Apropiación vigente: Recursos asignados a la entidad despues de adiciones o reducciones </t>
  </si>
  <si>
    <t>*CDP: Certificado de Disponibilidad Presupuestal - Documento que indica la disponibilidad de recursos para un objeto determinado</t>
  </si>
  <si>
    <t xml:space="preserve">*Compromiso - Documento que determina los recursos que se han contratado para la adquisición de bienes y servicios </t>
  </si>
  <si>
    <t xml:space="preserve">*Obligaciones - Documento que determina el valor facturado por la adquisición de bienes y servicios recibidos a satisfacción </t>
  </si>
  <si>
    <t>Pagos: Recursos pagados por la adquisición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</si>
</sst>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sz val="8"/>
      <color rgb="FF000000"/>
      <name val="Times New Roman"/>
      <family val="1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D5A6BD"/>
        <bgColor rgb="FFD5A6BD"/>
      </patternFill>
    </fill>
    <fill>
      <patternFill patternType="solid">
        <fgColor rgb="FFFFE599"/>
        <bgColor rgb="FFFFE5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BD4B4"/>
      </patternFill>
    </fill>
    <fill>
      <patternFill patternType="solid">
        <fgColor rgb="FFFBD4B4"/>
        <bgColor rgb="FFFBD4B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ABF8F"/>
        <bgColor rgb="FFFABF8F"/>
      </patternFill>
    </fill>
    <fill>
      <patternFill patternType="solid">
        <fgColor theme="9" tint="0.39997558519241921"/>
        <bgColor rgb="FFFBD4B4"/>
      </patternFill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/>
    <xf numFmtId="0" fontId="4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vertical="center" wrapText="1" readingOrder="1"/>
    </xf>
    <xf numFmtId="0" fontId="2" fillId="5" borderId="1" xfId="0" applyFont="1" applyFill="1" applyBorder="1" applyAlignment="1">
      <alignment horizontal="center" vertical="center" wrapText="1" readingOrder="1"/>
    </xf>
    <xf numFmtId="0" fontId="2" fillId="6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1" fillId="0" borderId="0" xfId="0" applyFont="1"/>
    <xf numFmtId="0" fontId="3" fillId="7" borderId="1" xfId="0" applyFont="1" applyFill="1" applyBorder="1" applyAlignment="1">
      <alignment horizontal="left" vertical="center" wrapText="1" readingOrder="1"/>
    </xf>
    <xf numFmtId="0" fontId="3" fillId="7" borderId="1" xfId="0" applyFont="1" applyFill="1" applyBorder="1" applyAlignment="1">
      <alignment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2" fillId="8" borderId="1" xfId="0" applyFont="1" applyFill="1" applyBorder="1" applyAlignment="1">
      <alignment horizontal="left" vertical="center" wrapText="1" readingOrder="1"/>
    </xf>
    <xf numFmtId="164" fontId="9" fillId="7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3" fillId="7" borderId="1" xfId="0" applyNumberFormat="1" applyFont="1" applyFill="1" applyBorder="1" applyAlignment="1">
      <alignment horizontal="right" vertical="center" wrapText="1" readingOrder="1"/>
    </xf>
    <xf numFmtId="0" fontId="3" fillId="7" borderId="1" xfId="0" applyNumberFormat="1" applyFont="1" applyFill="1" applyBorder="1" applyAlignment="1">
      <alignment horizontal="center" vertical="center" wrapText="1" readingOrder="1"/>
    </xf>
    <xf numFmtId="0" fontId="2" fillId="7" borderId="1" xfId="0" applyFont="1" applyFill="1" applyBorder="1" applyAlignment="1">
      <alignment horizontal="left" vertical="center" wrapText="1" readingOrder="1"/>
    </xf>
    <xf numFmtId="0" fontId="3" fillId="7" borderId="1" xfId="0" applyNumberFormat="1" applyFont="1" applyFill="1" applyBorder="1" applyAlignment="1">
      <alignment vertical="center" wrapText="1" readingOrder="1"/>
    </xf>
    <xf numFmtId="0" fontId="6" fillId="9" borderId="1" xfId="0" applyFont="1" applyFill="1" applyBorder="1" applyAlignment="1">
      <alignment horizontal="left" vertical="center" wrapText="1" readingOrder="1"/>
    </xf>
    <xf numFmtId="0" fontId="3" fillId="7" borderId="1" xfId="0" applyNumberFormat="1" applyFont="1" applyFill="1" applyBorder="1" applyAlignment="1">
      <alignment horizontal="left" vertical="center" wrapText="1" readingOrder="1"/>
    </xf>
    <xf numFmtId="0" fontId="8" fillId="0" borderId="0" xfId="0" applyFont="1" applyBorder="1"/>
    <xf numFmtId="0" fontId="6" fillId="8" borderId="1" xfId="0" applyFont="1" applyFill="1" applyBorder="1" applyAlignment="1">
      <alignment horizontal="left" vertical="center" wrapText="1" readingOrder="1"/>
    </xf>
    <xf numFmtId="0" fontId="3" fillId="10" borderId="1" xfId="0" applyFont="1" applyFill="1" applyBorder="1" applyAlignment="1">
      <alignment horizontal="center" vertical="center" wrapText="1" readingOrder="1"/>
    </xf>
    <xf numFmtId="0" fontId="3" fillId="10" borderId="1" xfId="0" applyFont="1" applyFill="1" applyBorder="1" applyAlignment="1">
      <alignment horizontal="left" vertical="center" wrapText="1" readingOrder="1"/>
    </xf>
    <xf numFmtId="0" fontId="3" fillId="10" borderId="1" xfId="0" applyFont="1" applyFill="1" applyBorder="1" applyAlignment="1">
      <alignment vertical="center" wrapText="1" readingOrder="1"/>
    </xf>
    <xf numFmtId="0" fontId="7" fillId="11" borderId="1" xfId="0" applyFont="1" applyFill="1" applyBorder="1" applyAlignment="1">
      <alignment horizontal="left" vertical="center" wrapText="1" readingOrder="1"/>
    </xf>
    <xf numFmtId="164" fontId="9" fillId="10" borderId="1" xfId="0" applyNumberFormat="1" applyFont="1" applyFill="1" applyBorder="1" applyAlignment="1">
      <alignment horizontal="right" vertical="center" wrapText="1" readingOrder="1"/>
    </xf>
    <xf numFmtId="164" fontId="9" fillId="7" borderId="12" xfId="0" applyNumberFormat="1" applyFont="1" applyFill="1" applyBorder="1" applyAlignment="1">
      <alignment horizontal="right" vertical="center" wrapText="1" readingOrder="1"/>
    </xf>
    <xf numFmtId="164" fontId="9" fillId="7" borderId="0" xfId="0" applyNumberFormat="1" applyFont="1" applyFill="1" applyAlignment="1">
      <alignment horizontal="right" vertical="center" wrapText="1" readingOrder="1"/>
    </xf>
    <xf numFmtId="0" fontId="6" fillId="12" borderId="1" xfId="0" applyFont="1" applyFill="1" applyBorder="1" applyAlignment="1">
      <alignment horizontal="left" vertical="center" wrapText="1" readingOrder="1"/>
    </xf>
    <xf numFmtId="164" fontId="9" fillId="10" borderId="13" xfId="0" applyNumberFormat="1" applyFont="1" applyFill="1" applyBorder="1" applyAlignment="1">
      <alignment horizontal="right" vertical="center" wrapText="1" readingOrder="1"/>
    </xf>
    <xf numFmtId="0" fontId="4" fillId="2" borderId="0" xfId="0" applyFont="1" applyFill="1"/>
    <xf numFmtId="0" fontId="10" fillId="0" borderId="0" xfId="0" applyFont="1"/>
    <xf numFmtId="0" fontId="4" fillId="3" borderId="0" xfId="0" applyFont="1" applyFill="1"/>
    <xf numFmtId="0" fontId="4" fillId="4" borderId="0" xfId="0" applyFont="1" applyFill="1"/>
    <xf numFmtId="0" fontId="4" fillId="5" borderId="0" xfId="0" applyFont="1" applyFill="1"/>
    <xf numFmtId="0" fontId="4" fillId="13" borderId="0" xfId="0" applyFont="1" applyFill="1"/>
    <xf numFmtId="0" fontId="1" fillId="0" borderId="0" xfId="0" applyFont="1" applyBorder="1"/>
    <xf numFmtId="9" fontId="7" fillId="0" borderId="0" xfId="0" applyNumberFormat="1" applyFont="1" applyBorder="1" applyAlignment="1">
      <alignment vertical="center" wrapText="1" readingOrder="1"/>
    </xf>
    <xf numFmtId="9" fontId="7" fillId="0" borderId="11" xfId="0" applyNumberFormat="1" applyFont="1" applyBorder="1" applyAlignment="1">
      <alignment horizontal="center" vertical="center" wrapText="1" readingOrder="1"/>
    </xf>
    <xf numFmtId="9" fontId="7" fillId="0" borderId="16" xfId="0" applyNumberFormat="1" applyFont="1" applyBorder="1" applyAlignment="1">
      <alignment horizontal="center" vertical="center" wrapText="1" readingOrder="1"/>
    </xf>
    <xf numFmtId="9" fontId="7" fillId="0" borderId="3" xfId="0" applyNumberFormat="1" applyFont="1" applyBorder="1" applyAlignment="1">
      <alignment horizontal="center" vertical="center" wrapText="1" readingOrder="1"/>
    </xf>
    <xf numFmtId="0" fontId="8" fillId="0" borderId="6" xfId="0" applyFont="1" applyBorder="1"/>
    <xf numFmtId="9" fontId="7" fillId="0" borderId="4" xfId="0" applyNumberFormat="1" applyFont="1" applyBorder="1" applyAlignment="1">
      <alignment horizontal="center" vertical="center" wrapText="1" readingOrder="1"/>
    </xf>
    <xf numFmtId="0" fontId="8" fillId="0" borderId="4" xfId="0" applyFont="1" applyBorder="1"/>
    <xf numFmtId="9" fontId="7" fillId="0" borderId="5" xfId="0" applyNumberFormat="1" applyFont="1" applyBorder="1" applyAlignment="1">
      <alignment horizontal="center" vertical="center" wrapText="1" readingOrder="1"/>
    </xf>
    <xf numFmtId="0" fontId="8" fillId="0" borderId="7" xfId="0" applyFont="1" applyBorder="1"/>
    <xf numFmtId="9" fontId="6" fillId="0" borderId="8" xfId="0" applyNumberFormat="1" applyFont="1" applyBorder="1" applyAlignment="1">
      <alignment horizontal="center" vertical="center" wrapText="1" readingOrder="1"/>
    </xf>
    <xf numFmtId="9" fontId="6" fillId="0" borderId="10" xfId="0" applyNumberFormat="1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S55"/>
  <sheetViews>
    <sheetView showGridLines="0" tabSelected="1" workbookViewId="0">
      <selection activeCell="S42" sqref="S4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4" width="9.5703125" customWidth="1"/>
    <col min="5" max="5" width="15.85546875" customWidth="1"/>
    <col min="6" max="6" width="16.85546875" customWidth="1"/>
    <col min="7" max="7" width="27.5703125" customWidth="1"/>
    <col min="8" max="15" width="18.85546875" customWidth="1"/>
    <col min="16" max="16" width="0" hidden="1" customWidth="1"/>
    <col min="17" max="17" width="17.42578125" customWidth="1"/>
    <col min="18" max="18" width="18.7109375" customWidth="1"/>
    <col min="19" max="19" width="14.85546875" customWidth="1"/>
  </cols>
  <sheetData>
    <row r="5" spans="1:19" ht="18.75" x14ac:dyDescent="0.3">
      <c r="D5" s="10"/>
      <c r="E5" s="10"/>
      <c r="G5" s="8" t="s">
        <v>63</v>
      </c>
      <c r="H5" s="9"/>
      <c r="I5" s="10"/>
      <c r="J5" s="10"/>
      <c r="K5" s="10"/>
    </row>
    <row r="9" spans="1:19" x14ac:dyDescent="0.25">
      <c r="A9" s="1" t="s">
        <v>0</v>
      </c>
      <c r="B9" s="2">
        <v>2025</v>
      </c>
      <c r="C9" s="3" t="s">
        <v>1</v>
      </c>
      <c r="D9" s="3" t="s">
        <v>1</v>
      </c>
      <c r="E9" s="3" t="s">
        <v>1</v>
      </c>
      <c r="F9" s="3" t="s">
        <v>1</v>
      </c>
      <c r="G9" s="3" t="s">
        <v>1</v>
      </c>
      <c r="H9" s="3" t="s">
        <v>1</v>
      </c>
      <c r="I9" s="3" t="s">
        <v>1</v>
      </c>
      <c r="J9" s="3" t="s">
        <v>1</v>
      </c>
      <c r="K9" s="3" t="s">
        <v>1</v>
      </c>
      <c r="L9" s="3" t="s">
        <v>1</v>
      </c>
      <c r="M9" s="3" t="s">
        <v>1</v>
      </c>
      <c r="N9" s="3" t="s">
        <v>1</v>
      </c>
      <c r="O9" s="3" t="s">
        <v>1</v>
      </c>
    </row>
    <row r="10" spans="1:19" x14ac:dyDescent="0.25">
      <c r="A10" s="1" t="s">
        <v>2</v>
      </c>
      <c r="B10" s="1" t="s">
        <v>3</v>
      </c>
      <c r="C10" s="3" t="s">
        <v>1</v>
      </c>
      <c r="D10" s="3" t="s">
        <v>1</v>
      </c>
      <c r="E10" s="3" t="s">
        <v>1</v>
      </c>
      <c r="F10" s="3" t="s">
        <v>1</v>
      </c>
      <c r="G10" s="3" t="s">
        <v>1</v>
      </c>
      <c r="H10" s="3" t="s">
        <v>1</v>
      </c>
      <c r="I10" s="3" t="s">
        <v>1</v>
      </c>
      <c r="J10" s="3" t="s">
        <v>1</v>
      </c>
      <c r="K10" s="3" t="s">
        <v>1</v>
      </c>
      <c r="L10" s="3" t="s">
        <v>1</v>
      </c>
      <c r="M10" s="3" t="s">
        <v>1</v>
      </c>
      <c r="N10" s="3" t="s">
        <v>1</v>
      </c>
      <c r="O10" s="3" t="s">
        <v>1</v>
      </c>
    </row>
    <row r="11" spans="1:19" x14ac:dyDescent="0.25">
      <c r="A11" s="1" t="s">
        <v>4</v>
      </c>
      <c r="B11" s="1" t="s">
        <v>49</v>
      </c>
      <c r="C11" s="3" t="s">
        <v>1</v>
      </c>
      <c r="D11" s="3" t="s">
        <v>1</v>
      </c>
      <c r="E11" s="3" t="s">
        <v>1</v>
      </c>
      <c r="F11" s="3" t="s">
        <v>1</v>
      </c>
      <c r="G11" s="3" t="s">
        <v>1</v>
      </c>
      <c r="H11" s="3" t="s">
        <v>1</v>
      </c>
      <c r="I11" s="3" t="s">
        <v>1</v>
      </c>
      <c r="J11" s="3" t="s">
        <v>1</v>
      </c>
      <c r="K11" s="3" t="s">
        <v>1</v>
      </c>
      <c r="L11" s="3" t="s">
        <v>1</v>
      </c>
      <c r="M11" s="3" t="s">
        <v>1</v>
      </c>
      <c r="N11" s="3" t="s">
        <v>1</v>
      </c>
      <c r="O11" s="3" t="s">
        <v>1</v>
      </c>
    </row>
    <row r="12" spans="1:19" ht="38.25" customHeight="1" x14ac:dyDescent="0.25">
      <c r="A12" s="1" t="s">
        <v>5</v>
      </c>
      <c r="B12" s="1" t="s">
        <v>6</v>
      </c>
      <c r="C12" s="1" t="s">
        <v>7</v>
      </c>
      <c r="D12" s="1" t="s">
        <v>8</v>
      </c>
      <c r="E12" s="24" t="s">
        <v>59</v>
      </c>
      <c r="F12" s="24" t="s">
        <v>60</v>
      </c>
      <c r="G12" s="1" t="s">
        <v>9</v>
      </c>
      <c r="H12" s="11" t="s">
        <v>50</v>
      </c>
      <c r="I12" s="1" t="s">
        <v>10</v>
      </c>
      <c r="J12" s="12" t="s">
        <v>51</v>
      </c>
      <c r="K12" s="1" t="s">
        <v>11</v>
      </c>
      <c r="L12" s="13" t="s">
        <v>52</v>
      </c>
      <c r="M12" s="14" t="s">
        <v>53</v>
      </c>
      <c r="N12" s="1" t="s">
        <v>12</v>
      </c>
      <c r="O12" s="15" t="s">
        <v>54</v>
      </c>
      <c r="Q12" s="16" t="s">
        <v>55</v>
      </c>
      <c r="R12" s="17" t="s">
        <v>56</v>
      </c>
      <c r="S12" s="16" t="s">
        <v>57</v>
      </c>
    </row>
    <row r="13" spans="1:19" ht="22.5" x14ac:dyDescent="0.25">
      <c r="A13" s="4" t="s">
        <v>13</v>
      </c>
      <c r="B13" s="5" t="s">
        <v>14</v>
      </c>
      <c r="C13" s="6" t="s">
        <v>15</v>
      </c>
      <c r="D13" s="4" t="s">
        <v>16</v>
      </c>
      <c r="E13" s="4" t="s">
        <v>17</v>
      </c>
      <c r="F13" s="4" t="s">
        <v>18</v>
      </c>
      <c r="G13" s="5" t="s">
        <v>19</v>
      </c>
      <c r="H13" s="7">
        <v>7504904346</v>
      </c>
      <c r="I13" s="7">
        <v>0</v>
      </c>
      <c r="J13" s="7">
        <v>7421935571</v>
      </c>
      <c r="K13" s="7">
        <v>82968775</v>
      </c>
      <c r="L13" s="7">
        <v>7421935571</v>
      </c>
      <c r="M13" s="7">
        <v>7421935571</v>
      </c>
      <c r="N13" s="7">
        <v>7421935571</v>
      </c>
      <c r="O13" s="7">
        <v>7421935571</v>
      </c>
      <c r="Q13" s="52">
        <f>+L34/H34</f>
        <v>0.96261252074765014</v>
      </c>
      <c r="R13" s="54">
        <f>+M34/H34</f>
        <v>0.92759066588055439</v>
      </c>
      <c r="S13" s="56">
        <f>+O34/H34</f>
        <v>0.92759066588055439</v>
      </c>
    </row>
    <row r="14" spans="1:19" ht="22.5" x14ac:dyDescent="0.25">
      <c r="A14" s="4" t="s">
        <v>13</v>
      </c>
      <c r="B14" s="5" t="s">
        <v>14</v>
      </c>
      <c r="C14" s="6" t="s">
        <v>20</v>
      </c>
      <c r="D14" s="4" t="s">
        <v>16</v>
      </c>
      <c r="E14" s="4" t="s">
        <v>17</v>
      </c>
      <c r="F14" s="4" t="s">
        <v>18</v>
      </c>
      <c r="G14" s="5" t="s">
        <v>21</v>
      </c>
      <c r="H14" s="7">
        <v>2850587303</v>
      </c>
      <c r="I14" s="7">
        <v>0</v>
      </c>
      <c r="J14" s="7">
        <v>2830871281</v>
      </c>
      <c r="K14" s="7">
        <v>19716022</v>
      </c>
      <c r="L14" s="7">
        <v>2830871281</v>
      </c>
      <c r="M14" s="7">
        <v>2830871281</v>
      </c>
      <c r="N14" s="7">
        <v>2830871281</v>
      </c>
      <c r="O14" s="7">
        <v>2830871281</v>
      </c>
      <c r="Q14" s="53"/>
      <c r="R14" s="55"/>
      <c r="S14" s="57"/>
    </row>
    <row r="15" spans="1:19" ht="33.75" x14ac:dyDescent="0.25">
      <c r="A15" s="4" t="s">
        <v>13</v>
      </c>
      <c r="B15" s="5" t="s">
        <v>14</v>
      </c>
      <c r="C15" s="6" t="s">
        <v>22</v>
      </c>
      <c r="D15" s="4" t="s">
        <v>16</v>
      </c>
      <c r="E15" s="4" t="s">
        <v>17</v>
      </c>
      <c r="F15" s="4" t="s">
        <v>18</v>
      </c>
      <c r="G15" s="5" t="s">
        <v>23</v>
      </c>
      <c r="H15" s="7">
        <v>877004456</v>
      </c>
      <c r="I15" s="7">
        <v>0</v>
      </c>
      <c r="J15" s="7">
        <v>833974290</v>
      </c>
      <c r="K15" s="7">
        <v>43030166</v>
      </c>
      <c r="L15" s="7">
        <v>833974290</v>
      </c>
      <c r="M15" s="7">
        <v>833974290</v>
      </c>
      <c r="N15" s="7">
        <v>833974290</v>
      </c>
      <c r="O15" s="7">
        <v>833974290</v>
      </c>
      <c r="Q15" s="53"/>
      <c r="R15" s="55"/>
      <c r="S15" s="57"/>
    </row>
    <row r="16" spans="1:19" ht="33.75" customHeight="1" x14ac:dyDescent="0.25">
      <c r="A16" s="26"/>
      <c r="B16" s="27"/>
      <c r="C16" s="28"/>
      <c r="D16" s="26"/>
      <c r="E16" s="26"/>
      <c r="F16" s="26"/>
      <c r="G16" s="22" t="s">
        <v>58</v>
      </c>
      <c r="H16" s="25">
        <f>SUM(H13:H15)</f>
        <v>11232496105</v>
      </c>
      <c r="I16" s="25">
        <f t="shared" ref="I16:O16" si="0">SUM(I13:I15)</f>
        <v>0</v>
      </c>
      <c r="J16" s="25">
        <f>SUM(J13:J15)</f>
        <v>11086781142</v>
      </c>
      <c r="K16" s="25">
        <f t="shared" si="0"/>
        <v>145714963</v>
      </c>
      <c r="L16" s="25">
        <f t="shared" si="0"/>
        <v>11086781142</v>
      </c>
      <c r="M16" s="25">
        <f t="shared" si="0"/>
        <v>11086781142</v>
      </c>
      <c r="N16" s="25">
        <f t="shared" si="0"/>
        <v>11086781142</v>
      </c>
      <c r="O16" s="25">
        <f t="shared" si="0"/>
        <v>11086781142</v>
      </c>
      <c r="Q16" s="53"/>
      <c r="R16" s="55"/>
      <c r="S16" s="57"/>
    </row>
    <row r="17" spans="1:19" ht="22.5" x14ac:dyDescent="0.25">
      <c r="A17" s="4" t="s">
        <v>13</v>
      </c>
      <c r="B17" s="5" t="s">
        <v>14</v>
      </c>
      <c r="C17" s="6" t="s">
        <v>24</v>
      </c>
      <c r="D17" s="4" t="s">
        <v>16</v>
      </c>
      <c r="E17" s="4" t="s">
        <v>17</v>
      </c>
      <c r="F17" s="4" t="s">
        <v>18</v>
      </c>
      <c r="G17" s="5" t="s">
        <v>25</v>
      </c>
      <c r="H17" s="7">
        <v>2328301931</v>
      </c>
      <c r="I17" s="7">
        <v>0</v>
      </c>
      <c r="J17" s="7">
        <v>2327613793.5900002</v>
      </c>
      <c r="K17" s="7">
        <v>688137.41</v>
      </c>
      <c r="L17" s="7">
        <v>2327613793.5900002</v>
      </c>
      <c r="M17" s="7">
        <v>1785832543</v>
      </c>
      <c r="N17" s="7">
        <v>1785832543</v>
      </c>
      <c r="O17" s="7">
        <v>1785832543</v>
      </c>
      <c r="Q17" s="53"/>
      <c r="R17" s="55"/>
      <c r="S17" s="57"/>
    </row>
    <row r="18" spans="1:19" ht="22.5" x14ac:dyDescent="0.25">
      <c r="A18" s="4" t="s">
        <v>13</v>
      </c>
      <c r="B18" s="5" t="s">
        <v>14</v>
      </c>
      <c r="C18" s="6" t="s">
        <v>24</v>
      </c>
      <c r="D18" s="4" t="s">
        <v>26</v>
      </c>
      <c r="E18" s="4" t="s">
        <v>27</v>
      </c>
      <c r="F18" s="4" t="s">
        <v>18</v>
      </c>
      <c r="G18" s="5" t="s">
        <v>25</v>
      </c>
      <c r="H18" s="7">
        <v>2575409861</v>
      </c>
      <c r="I18" s="7">
        <v>0</v>
      </c>
      <c r="J18" s="7">
        <v>2557105797.6300001</v>
      </c>
      <c r="K18" s="7">
        <v>18304063.370000001</v>
      </c>
      <c r="L18" s="7">
        <v>2557105797.6300001</v>
      </c>
      <c r="M18" s="7">
        <v>2510964664.6399999</v>
      </c>
      <c r="N18" s="7">
        <v>2510964664.6399999</v>
      </c>
      <c r="O18" s="7">
        <v>2510964664.6399999</v>
      </c>
      <c r="Q18" s="53"/>
      <c r="R18" s="55"/>
      <c r="S18" s="57"/>
    </row>
    <row r="19" spans="1:19" ht="40.5" customHeight="1" x14ac:dyDescent="0.25">
      <c r="A19" s="21"/>
      <c r="B19" s="19"/>
      <c r="C19" s="20"/>
      <c r="D19" s="21"/>
      <c r="E19" s="21"/>
      <c r="F19" s="21"/>
      <c r="G19" s="29" t="s">
        <v>61</v>
      </c>
      <c r="H19" s="25">
        <f>SUM(H17:H18)</f>
        <v>4903711792</v>
      </c>
      <c r="I19" s="25">
        <v>0</v>
      </c>
      <c r="J19" s="25">
        <f>SUM(J17:J18)</f>
        <v>4884719591.2200003</v>
      </c>
      <c r="K19" s="25">
        <f t="shared" ref="K19:O19" si="1">SUM(K17:K18)</f>
        <v>18992200.780000001</v>
      </c>
      <c r="L19" s="25">
        <f t="shared" si="1"/>
        <v>4884719591.2200003</v>
      </c>
      <c r="M19" s="25">
        <f t="shared" si="1"/>
        <v>4296797207.6399994</v>
      </c>
      <c r="N19" s="25">
        <f t="shared" si="1"/>
        <v>4296797207.6399994</v>
      </c>
      <c r="O19" s="25">
        <f t="shared" si="1"/>
        <v>4296797207.6399994</v>
      </c>
      <c r="Q19" s="53"/>
      <c r="R19" s="55"/>
      <c r="S19" s="57"/>
    </row>
    <row r="20" spans="1:19" ht="33.75" x14ac:dyDescent="0.25">
      <c r="A20" s="4" t="s">
        <v>13</v>
      </c>
      <c r="B20" s="5" t="s">
        <v>14</v>
      </c>
      <c r="C20" s="6" t="s">
        <v>28</v>
      </c>
      <c r="D20" s="4" t="s">
        <v>16</v>
      </c>
      <c r="E20" s="4" t="s">
        <v>17</v>
      </c>
      <c r="F20" s="4" t="s">
        <v>18</v>
      </c>
      <c r="G20" s="5" t="s">
        <v>29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Q20" s="53"/>
      <c r="R20" s="55"/>
      <c r="S20" s="57"/>
    </row>
    <row r="21" spans="1:19" ht="33.75" x14ac:dyDescent="0.25">
      <c r="A21" s="4" t="s">
        <v>13</v>
      </c>
      <c r="B21" s="5" t="s">
        <v>14</v>
      </c>
      <c r="C21" s="6" t="s">
        <v>28</v>
      </c>
      <c r="D21" s="4" t="s">
        <v>26</v>
      </c>
      <c r="E21" s="4" t="s">
        <v>27</v>
      </c>
      <c r="F21" s="4" t="s">
        <v>18</v>
      </c>
      <c r="G21" s="5" t="s">
        <v>29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Q21" s="53"/>
      <c r="R21" s="55"/>
      <c r="S21" s="57"/>
    </row>
    <row r="22" spans="1:19" ht="33.75" x14ac:dyDescent="0.25">
      <c r="A22" s="4" t="s">
        <v>13</v>
      </c>
      <c r="B22" s="5" t="s">
        <v>14</v>
      </c>
      <c r="C22" s="6" t="s">
        <v>30</v>
      </c>
      <c r="D22" s="4" t="s">
        <v>16</v>
      </c>
      <c r="E22" s="4" t="s">
        <v>17</v>
      </c>
      <c r="F22" s="4" t="s">
        <v>18</v>
      </c>
      <c r="G22" s="5" t="s">
        <v>31</v>
      </c>
      <c r="H22" s="7">
        <v>32000000</v>
      </c>
      <c r="I22" s="7">
        <v>0</v>
      </c>
      <c r="J22" s="7">
        <v>13832405</v>
      </c>
      <c r="K22" s="7">
        <v>18167595</v>
      </c>
      <c r="L22" s="7">
        <v>13832405</v>
      </c>
      <c r="M22" s="7">
        <v>13832405</v>
      </c>
      <c r="N22" s="7">
        <v>13832405</v>
      </c>
      <c r="O22" s="7">
        <v>13832405</v>
      </c>
      <c r="Q22" s="53"/>
      <c r="R22" s="55"/>
      <c r="S22" s="57"/>
    </row>
    <row r="23" spans="1:19" ht="22.5" x14ac:dyDescent="0.25">
      <c r="A23" s="4" t="s">
        <v>13</v>
      </c>
      <c r="B23" s="5" t="s">
        <v>14</v>
      </c>
      <c r="C23" s="6" t="s">
        <v>32</v>
      </c>
      <c r="D23" s="4" t="s">
        <v>16</v>
      </c>
      <c r="E23" s="4" t="s">
        <v>17</v>
      </c>
      <c r="F23" s="4" t="s">
        <v>18</v>
      </c>
      <c r="G23" s="5" t="s">
        <v>33</v>
      </c>
      <c r="H23" s="7">
        <v>393834400</v>
      </c>
      <c r="I23" s="7">
        <v>0</v>
      </c>
      <c r="J23" s="7">
        <v>0</v>
      </c>
      <c r="K23" s="7">
        <v>393834400</v>
      </c>
      <c r="L23" s="7">
        <v>0</v>
      </c>
      <c r="M23" s="7">
        <v>0</v>
      </c>
      <c r="N23" s="7">
        <v>0</v>
      </c>
      <c r="O23" s="7">
        <v>0</v>
      </c>
      <c r="Q23" s="53"/>
      <c r="R23" s="55"/>
      <c r="S23" s="57"/>
    </row>
    <row r="24" spans="1:19" ht="22.5" x14ac:dyDescent="0.25">
      <c r="A24" s="4" t="s">
        <v>13</v>
      </c>
      <c r="B24" s="5" t="s">
        <v>14</v>
      </c>
      <c r="C24" s="6" t="s">
        <v>32</v>
      </c>
      <c r="D24" s="4" t="s">
        <v>26</v>
      </c>
      <c r="E24" s="4" t="s">
        <v>27</v>
      </c>
      <c r="F24" s="4" t="s">
        <v>18</v>
      </c>
      <c r="G24" s="5" t="s">
        <v>33</v>
      </c>
      <c r="H24" s="7">
        <v>50000000</v>
      </c>
      <c r="I24" s="7">
        <v>0</v>
      </c>
      <c r="J24" s="7">
        <v>0</v>
      </c>
      <c r="K24" s="7">
        <v>50000000</v>
      </c>
      <c r="L24" s="7">
        <v>0</v>
      </c>
      <c r="M24" s="7">
        <v>0</v>
      </c>
      <c r="N24" s="7">
        <v>0</v>
      </c>
      <c r="O24" s="7">
        <v>0</v>
      </c>
      <c r="Q24" s="53"/>
      <c r="R24" s="55"/>
      <c r="S24" s="57"/>
    </row>
    <row r="25" spans="1:19" ht="33.75" x14ac:dyDescent="0.25">
      <c r="A25" s="4" t="s">
        <v>13</v>
      </c>
      <c r="B25" s="5" t="s">
        <v>14</v>
      </c>
      <c r="C25" s="6" t="s">
        <v>34</v>
      </c>
      <c r="D25" s="4" t="s">
        <v>16</v>
      </c>
      <c r="E25" s="4" t="s">
        <v>17</v>
      </c>
      <c r="F25" s="4" t="s">
        <v>18</v>
      </c>
      <c r="G25" s="5" t="s">
        <v>36</v>
      </c>
      <c r="H25" s="7">
        <v>15183289</v>
      </c>
      <c r="I25" s="7">
        <v>0</v>
      </c>
      <c r="J25" s="7">
        <v>15183289</v>
      </c>
      <c r="K25" s="7">
        <v>0</v>
      </c>
      <c r="L25" s="7">
        <v>15183289</v>
      </c>
      <c r="M25" s="7">
        <v>15183289</v>
      </c>
      <c r="N25" s="7">
        <v>15183289</v>
      </c>
      <c r="O25" s="7">
        <v>15183289</v>
      </c>
      <c r="Q25" s="53"/>
      <c r="R25" s="55"/>
      <c r="S25" s="57"/>
    </row>
    <row r="26" spans="1:19" ht="33.75" x14ac:dyDescent="0.25">
      <c r="A26" s="4" t="s">
        <v>13</v>
      </c>
      <c r="B26" s="5" t="s">
        <v>14</v>
      </c>
      <c r="C26" s="6" t="s">
        <v>34</v>
      </c>
      <c r="D26" s="4" t="s">
        <v>26</v>
      </c>
      <c r="E26" s="4" t="s">
        <v>27</v>
      </c>
      <c r="F26" s="4" t="s">
        <v>18</v>
      </c>
      <c r="G26" s="5" t="s">
        <v>36</v>
      </c>
      <c r="H26" s="7">
        <v>4816711</v>
      </c>
      <c r="I26" s="7">
        <v>0</v>
      </c>
      <c r="J26" s="7">
        <v>4816711</v>
      </c>
      <c r="K26" s="7">
        <v>0</v>
      </c>
      <c r="L26" s="7">
        <v>4816711</v>
      </c>
      <c r="M26" s="7">
        <v>4816711</v>
      </c>
      <c r="N26" s="7">
        <v>4816711</v>
      </c>
      <c r="O26" s="7">
        <v>4816711</v>
      </c>
      <c r="Q26" s="53"/>
      <c r="R26" s="55"/>
      <c r="S26" s="57"/>
    </row>
    <row r="27" spans="1:19" ht="39.75" customHeight="1" x14ac:dyDescent="0.25">
      <c r="A27" s="26"/>
      <c r="B27" s="30"/>
      <c r="C27" s="28"/>
      <c r="D27" s="26"/>
      <c r="E27" s="26"/>
      <c r="F27" s="26"/>
      <c r="G27" s="32" t="s">
        <v>64</v>
      </c>
      <c r="H27" s="25">
        <f>SUM(H20:H26)</f>
        <v>495834400</v>
      </c>
      <c r="I27" s="25">
        <f t="shared" ref="I27:O27" si="2">SUM(I20:I26)</f>
        <v>0</v>
      </c>
      <c r="J27" s="25">
        <f>SUM(J20:J26)</f>
        <v>33832405</v>
      </c>
      <c r="K27" s="25">
        <f t="shared" si="2"/>
        <v>462001995</v>
      </c>
      <c r="L27" s="25">
        <f t="shared" si="2"/>
        <v>33832405</v>
      </c>
      <c r="M27" s="25">
        <f t="shared" si="2"/>
        <v>33832405</v>
      </c>
      <c r="N27" s="25">
        <f t="shared" si="2"/>
        <v>33832405</v>
      </c>
      <c r="O27" s="25">
        <f t="shared" si="2"/>
        <v>33832405</v>
      </c>
      <c r="Q27" s="53"/>
      <c r="R27" s="55"/>
      <c r="S27" s="57"/>
    </row>
    <row r="28" spans="1:19" ht="22.5" x14ac:dyDescent="0.25">
      <c r="A28" s="4" t="s">
        <v>13</v>
      </c>
      <c r="B28" s="5" t="s">
        <v>14</v>
      </c>
      <c r="C28" s="6" t="s">
        <v>37</v>
      </c>
      <c r="D28" s="4" t="s">
        <v>26</v>
      </c>
      <c r="E28" s="4" t="s">
        <v>27</v>
      </c>
      <c r="F28" s="4" t="s">
        <v>18</v>
      </c>
      <c r="G28" s="5" t="s">
        <v>38</v>
      </c>
      <c r="H28" s="7">
        <v>35500000</v>
      </c>
      <c r="I28" s="7">
        <v>0</v>
      </c>
      <c r="J28" s="7">
        <v>34574329</v>
      </c>
      <c r="K28" s="7">
        <v>925671</v>
      </c>
      <c r="L28" s="7">
        <v>34574329</v>
      </c>
      <c r="M28" s="7">
        <v>34574329</v>
      </c>
      <c r="N28" s="7">
        <v>34574329</v>
      </c>
      <c r="O28" s="7">
        <v>34574329</v>
      </c>
      <c r="Q28" s="53"/>
      <c r="R28" s="55"/>
      <c r="S28" s="57"/>
    </row>
    <row r="29" spans="1:19" ht="22.5" x14ac:dyDescent="0.25">
      <c r="A29" s="4" t="s">
        <v>13</v>
      </c>
      <c r="B29" s="5" t="s">
        <v>14</v>
      </c>
      <c r="C29" s="6" t="s">
        <v>39</v>
      </c>
      <c r="D29" s="4" t="s">
        <v>26</v>
      </c>
      <c r="E29" s="4" t="s">
        <v>27</v>
      </c>
      <c r="F29" s="4" t="s">
        <v>18</v>
      </c>
      <c r="G29" s="5" t="s">
        <v>40</v>
      </c>
      <c r="H29" s="7">
        <v>3492441</v>
      </c>
      <c r="I29" s="7">
        <v>0</v>
      </c>
      <c r="J29" s="7">
        <v>3492441</v>
      </c>
      <c r="K29" s="7">
        <v>0</v>
      </c>
      <c r="L29" s="7">
        <v>3492441</v>
      </c>
      <c r="M29" s="7">
        <v>3492441</v>
      </c>
      <c r="N29" s="7">
        <v>3492441</v>
      </c>
      <c r="O29" s="7">
        <v>3492441</v>
      </c>
      <c r="Q29" s="53"/>
      <c r="R29" s="55"/>
      <c r="S29" s="57"/>
    </row>
    <row r="30" spans="1:19" ht="22.5" x14ac:dyDescent="0.25">
      <c r="A30" s="4" t="s">
        <v>13</v>
      </c>
      <c r="B30" s="5" t="s">
        <v>14</v>
      </c>
      <c r="C30" s="6" t="s">
        <v>41</v>
      </c>
      <c r="D30" s="4" t="s">
        <v>16</v>
      </c>
      <c r="E30" s="4" t="s">
        <v>17</v>
      </c>
      <c r="F30" s="4" t="s">
        <v>18</v>
      </c>
      <c r="G30" s="5" t="s">
        <v>42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Q30" s="53"/>
      <c r="R30" s="55"/>
      <c r="S30" s="57"/>
    </row>
    <row r="31" spans="1:19" ht="22.5" x14ac:dyDescent="0.25">
      <c r="A31" s="4" t="s">
        <v>13</v>
      </c>
      <c r="B31" s="5" t="s">
        <v>14</v>
      </c>
      <c r="C31" s="6" t="s">
        <v>41</v>
      </c>
      <c r="D31" s="4" t="s">
        <v>16</v>
      </c>
      <c r="E31" s="4" t="s">
        <v>17</v>
      </c>
      <c r="F31" s="4" t="s">
        <v>43</v>
      </c>
      <c r="G31" s="5" t="s">
        <v>42</v>
      </c>
      <c r="H31" s="7">
        <v>41502613</v>
      </c>
      <c r="I31" s="7">
        <v>0</v>
      </c>
      <c r="J31" s="7">
        <v>41502613</v>
      </c>
      <c r="K31" s="7">
        <v>0</v>
      </c>
      <c r="L31" s="7">
        <v>41502613</v>
      </c>
      <c r="M31" s="7">
        <v>41502613</v>
      </c>
      <c r="N31" s="7">
        <v>41502613</v>
      </c>
      <c r="O31" s="7">
        <v>41502613</v>
      </c>
      <c r="Q31" s="53"/>
      <c r="R31" s="55"/>
      <c r="S31" s="57"/>
    </row>
    <row r="32" spans="1:19" ht="22.5" x14ac:dyDescent="0.25">
      <c r="A32" s="4" t="s">
        <v>13</v>
      </c>
      <c r="B32" s="5" t="s">
        <v>14</v>
      </c>
      <c r="C32" s="6" t="s">
        <v>41</v>
      </c>
      <c r="D32" s="4" t="s">
        <v>16</v>
      </c>
      <c r="E32" s="4" t="s">
        <v>35</v>
      </c>
      <c r="F32" s="4" t="s">
        <v>43</v>
      </c>
      <c r="G32" s="5" t="s">
        <v>42</v>
      </c>
      <c r="H32" s="7">
        <v>74762631</v>
      </c>
      <c r="I32" s="7">
        <v>0</v>
      </c>
      <c r="J32" s="7">
        <v>74762631</v>
      </c>
      <c r="K32" s="7">
        <v>0</v>
      </c>
      <c r="L32" s="7">
        <v>74762631</v>
      </c>
      <c r="M32" s="7">
        <v>74762631</v>
      </c>
      <c r="N32" s="7">
        <v>74762631</v>
      </c>
      <c r="O32" s="7">
        <v>74762631</v>
      </c>
      <c r="Q32" s="53"/>
      <c r="R32" s="55"/>
      <c r="S32" s="57"/>
    </row>
    <row r="33" spans="1:19" ht="56.25" customHeight="1" x14ac:dyDescent="0.25">
      <c r="A33" s="26"/>
      <c r="B33" s="30"/>
      <c r="C33" s="28"/>
      <c r="D33" s="26"/>
      <c r="E33" s="26"/>
      <c r="F33" s="26"/>
      <c r="G33" s="32" t="s">
        <v>62</v>
      </c>
      <c r="H33" s="25">
        <f>SUM(H28:H32)</f>
        <v>155257685</v>
      </c>
      <c r="I33" s="25">
        <f t="shared" ref="I33:O33" si="3">SUM(I28:I32)</f>
        <v>0</v>
      </c>
      <c r="J33" s="25">
        <f t="shared" si="3"/>
        <v>154332014</v>
      </c>
      <c r="K33" s="25">
        <f t="shared" si="3"/>
        <v>925671</v>
      </c>
      <c r="L33" s="25">
        <f t="shared" si="3"/>
        <v>154332014</v>
      </c>
      <c r="M33" s="25">
        <f t="shared" si="3"/>
        <v>154332014</v>
      </c>
      <c r="N33" s="25">
        <f t="shared" si="3"/>
        <v>154332014</v>
      </c>
      <c r="O33" s="25">
        <f t="shared" si="3"/>
        <v>154332014</v>
      </c>
      <c r="Q33" s="31"/>
      <c r="R33" s="60"/>
      <c r="S33" s="62"/>
    </row>
    <row r="34" spans="1:19" ht="56.25" customHeight="1" x14ac:dyDescent="0.25">
      <c r="A34" s="33"/>
      <c r="B34" s="34"/>
      <c r="C34" s="35"/>
      <c r="D34" s="33"/>
      <c r="E34" s="33"/>
      <c r="F34" s="33"/>
      <c r="G34" s="36" t="s">
        <v>65</v>
      </c>
      <c r="H34" s="37">
        <f>+H33+H27+H19+H16</f>
        <v>16787299982</v>
      </c>
      <c r="I34" s="37">
        <f t="shared" ref="I34:O34" si="4">+I33+I27+I19+I16</f>
        <v>0</v>
      </c>
      <c r="J34" s="37">
        <f t="shared" si="4"/>
        <v>16159665152.220001</v>
      </c>
      <c r="K34" s="37">
        <f t="shared" si="4"/>
        <v>627634829.77999997</v>
      </c>
      <c r="L34" s="37">
        <f t="shared" si="4"/>
        <v>16159665152.220001</v>
      </c>
      <c r="M34" s="37">
        <f t="shared" si="4"/>
        <v>15571742768.639999</v>
      </c>
      <c r="N34" s="37">
        <f t="shared" si="4"/>
        <v>15571742768.639999</v>
      </c>
      <c r="O34" s="37">
        <f t="shared" si="4"/>
        <v>15571742768.639999</v>
      </c>
      <c r="Q34" s="31"/>
      <c r="R34" s="61"/>
      <c r="S34" s="63"/>
    </row>
    <row r="35" spans="1:19" ht="78.75" x14ac:dyDescent="0.25">
      <c r="A35" s="4" t="s">
        <v>13</v>
      </c>
      <c r="B35" s="5" t="s">
        <v>14</v>
      </c>
      <c r="C35" s="6" t="s">
        <v>44</v>
      </c>
      <c r="D35" s="4" t="s">
        <v>16</v>
      </c>
      <c r="E35" s="4" t="s">
        <v>17</v>
      </c>
      <c r="F35" s="4" t="s">
        <v>18</v>
      </c>
      <c r="G35" s="5" t="s">
        <v>45</v>
      </c>
      <c r="H35" s="7">
        <v>19600994064</v>
      </c>
      <c r="I35" s="7">
        <v>0</v>
      </c>
      <c r="J35" s="7">
        <v>19575857835.790001</v>
      </c>
      <c r="K35" s="7">
        <v>25136228.210000001</v>
      </c>
      <c r="L35" s="7">
        <v>19575857835.790001</v>
      </c>
      <c r="M35" s="7">
        <v>17746439014.259998</v>
      </c>
      <c r="N35" s="7">
        <v>17746439014.259998</v>
      </c>
      <c r="O35" s="7">
        <v>17746439014.259998</v>
      </c>
      <c r="Q35" s="58">
        <f>+L40/H40</f>
        <v>0.98536338249762456</v>
      </c>
      <c r="R35" s="58">
        <f>M40/H40</f>
        <v>0.84465758184738104</v>
      </c>
      <c r="S35" s="58">
        <f>+O40/H40</f>
        <v>0.84465758184738104</v>
      </c>
    </row>
    <row r="36" spans="1:19" ht="78.75" x14ac:dyDescent="0.25">
      <c r="A36" s="4" t="s">
        <v>13</v>
      </c>
      <c r="B36" s="5" t="s">
        <v>14</v>
      </c>
      <c r="C36" s="6" t="s">
        <v>44</v>
      </c>
      <c r="D36" s="4" t="s">
        <v>26</v>
      </c>
      <c r="E36" s="4" t="s">
        <v>27</v>
      </c>
      <c r="F36" s="4" t="s">
        <v>18</v>
      </c>
      <c r="G36" s="5" t="s">
        <v>45</v>
      </c>
      <c r="H36" s="7">
        <v>977649339</v>
      </c>
      <c r="I36" s="7">
        <v>0</v>
      </c>
      <c r="J36" s="7">
        <v>902121782.33000004</v>
      </c>
      <c r="K36" s="7">
        <v>75527556.670000002</v>
      </c>
      <c r="L36" s="7">
        <v>902121782.33000004</v>
      </c>
      <c r="M36" s="7">
        <v>823412208.80999994</v>
      </c>
      <c r="N36" s="7">
        <v>823412208.80999994</v>
      </c>
      <c r="O36" s="7">
        <v>823412208.80999994</v>
      </c>
      <c r="Q36" s="59"/>
      <c r="R36" s="59"/>
      <c r="S36" s="59"/>
    </row>
    <row r="37" spans="1:19" ht="78.75" x14ac:dyDescent="0.25">
      <c r="A37" s="4" t="s">
        <v>13</v>
      </c>
      <c r="B37" s="5" t="s">
        <v>14</v>
      </c>
      <c r="C37" s="6" t="s">
        <v>44</v>
      </c>
      <c r="D37" s="4" t="s">
        <v>26</v>
      </c>
      <c r="E37" s="4" t="s">
        <v>46</v>
      </c>
      <c r="F37" s="4" t="s">
        <v>18</v>
      </c>
      <c r="G37" s="5" t="s">
        <v>45</v>
      </c>
      <c r="H37" s="7">
        <v>1967546067</v>
      </c>
      <c r="I37" s="7">
        <v>0</v>
      </c>
      <c r="J37" s="7">
        <v>1967151390</v>
      </c>
      <c r="K37" s="7">
        <v>394677</v>
      </c>
      <c r="L37" s="7">
        <v>1967151390</v>
      </c>
      <c r="M37" s="7">
        <v>1765157494.4400001</v>
      </c>
      <c r="N37" s="7">
        <v>1765157494.4400001</v>
      </c>
      <c r="O37" s="7">
        <v>1765157494.4400001</v>
      </c>
      <c r="Q37" s="59"/>
      <c r="R37" s="59"/>
      <c r="S37" s="59"/>
    </row>
    <row r="38" spans="1:19" ht="78.75" x14ac:dyDescent="0.25">
      <c r="A38" s="4" t="s">
        <v>13</v>
      </c>
      <c r="B38" s="5" t="s">
        <v>14</v>
      </c>
      <c r="C38" s="6" t="s">
        <v>44</v>
      </c>
      <c r="D38" s="4" t="s">
        <v>26</v>
      </c>
      <c r="E38" s="4" t="s">
        <v>47</v>
      </c>
      <c r="F38" s="4" t="s">
        <v>18</v>
      </c>
      <c r="G38" s="5" t="s">
        <v>45</v>
      </c>
      <c r="H38" s="7">
        <v>770000000</v>
      </c>
      <c r="I38" s="7">
        <v>0</v>
      </c>
      <c r="J38" s="7">
        <v>418861317</v>
      </c>
      <c r="K38" s="7">
        <v>351138683</v>
      </c>
      <c r="L38" s="7">
        <v>418861317</v>
      </c>
      <c r="M38" s="7">
        <v>299519718.39999998</v>
      </c>
      <c r="N38" s="7">
        <v>299519718.39999998</v>
      </c>
      <c r="O38" s="7">
        <v>299519718.39999998</v>
      </c>
      <c r="Q38" s="59"/>
      <c r="R38" s="59"/>
      <c r="S38" s="59"/>
    </row>
    <row r="39" spans="1:19" ht="78.75" x14ac:dyDescent="0.25">
      <c r="A39" s="4" t="s">
        <v>13</v>
      </c>
      <c r="B39" s="5" t="s">
        <v>14</v>
      </c>
      <c r="C39" s="6" t="s">
        <v>48</v>
      </c>
      <c r="D39" s="4" t="s">
        <v>16</v>
      </c>
      <c r="E39" s="4" t="s">
        <v>17</v>
      </c>
      <c r="F39" s="4" t="s">
        <v>18</v>
      </c>
      <c r="G39" s="5" t="s">
        <v>45</v>
      </c>
      <c r="H39" s="7">
        <v>8566207992</v>
      </c>
      <c r="I39" s="7">
        <v>0</v>
      </c>
      <c r="J39" s="7">
        <v>8551754680.1700001</v>
      </c>
      <c r="K39" s="7">
        <v>14453311.83</v>
      </c>
      <c r="L39" s="7">
        <v>8551754680.1700001</v>
      </c>
      <c r="M39" s="7">
        <v>6295180307.8400002</v>
      </c>
      <c r="N39" s="7">
        <v>6295180307.8400002</v>
      </c>
      <c r="O39" s="7">
        <v>6295180307.8400002</v>
      </c>
      <c r="Q39" s="59"/>
      <c r="R39" s="59"/>
      <c r="S39" s="59"/>
    </row>
    <row r="40" spans="1:19" ht="49.5" customHeight="1" x14ac:dyDescent="0.25">
      <c r="A40" s="21"/>
      <c r="B40" s="19"/>
      <c r="C40" s="20"/>
      <c r="D40" s="21"/>
      <c r="E40" s="21"/>
      <c r="F40" s="21"/>
      <c r="G40" s="32" t="s">
        <v>66</v>
      </c>
      <c r="H40" s="23">
        <f>SUM(H35:H39)</f>
        <v>31882397462</v>
      </c>
      <c r="I40" s="23">
        <f t="shared" ref="I40:O40" si="5">SUM(I35:I39)</f>
        <v>0</v>
      </c>
      <c r="J40" s="23">
        <f>SUM(J35:J39)</f>
        <v>31415747005.290001</v>
      </c>
      <c r="K40" s="23">
        <f>SUM(K35:K39)</f>
        <v>466650456.70999998</v>
      </c>
      <c r="L40" s="23">
        <f>SUM(L35:L39)</f>
        <v>31415747005.290001</v>
      </c>
      <c r="M40" s="23">
        <f>SUM(M35:M39)</f>
        <v>26929708743.75</v>
      </c>
      <c r="N40" s="38">
        <f t="shared" si="5"/>
        <v>26929708743.75</v>
      </c>
      <c r="O40" s="39">
        <f t="shared" si="5"/>
        <v>26929708743.75</v>
      </c>
      <c r="Q40" s="48"/>
      <c r="R40" s="49"/>
      <c r="S40" s="49"/>
    </row>
    <row r="41" spans="1:19" ht="51" customHeight="1" x14ac:dyDescent="0.25">
      <c r="A41" s="33"/>
      <c r="B41" s="34"/>
      <c r="C41" s="35"/>
      <c r="D41" s="33"/>
      <c r="E41" s="33"/>
      <c r="F41" s="33"/>
      <c r="G41" s="40" t="s">
        <v>67</v>
      </c>
      <c r="H41" s="37">
        <f>+H40+H34</f>
        <v>48669697444</v>
      </c>
      <c r="I41" s="37">
        <f t="shared" ref="I41:O41" si="6">+I40+I34</f>
        <v>0</v>
      </c>
      <c r="J41" s="37">
        <f t="shared" si="6"/>
        <v>47575412157.510002</v>
      </c>
      <c r="K41" s="37">
        <f t="shared" si="6"/>
        <v>1094285286.49</v>
      </c>
      <c r="L41" s="37">
        <f t="shared" si="6"/>
        <v>47575412157.510002</v>
      </c>
      <c r="M41" s="37">
        <f t="shared" si="6"/>
        <v>42501451512.389999</v>
      </c>
      <c r="N41" s="37">
        <f t="shared" si="6"/>
        <v>42501451512.389999</v>
      </c>
      <c r="O41" s="41">
        <f t="shared" si="6"/>
        <v>42501451512.389999</v>
      </c>
      <c r="Q41" s="50">
        <f>+L41/H41</f>
        <v>0.97751608610780671</v>
      </c>
      <c r="R41" s="51">
        <f>+M41/H41</f>
        <v>0.87326311328096362</v>
      </c>
      <c r="S41" s="50">
        <f>+O41/H41</f>
        <v>0.87326311328096362</v>
      </c>
    </row>
    <row r="46" spans="1:19" x14ac:dyDescent="0.25">
      <c r="F46" s="42" t="s">
        <v>68</v>
      </c>
      <c r="G46" s="42"/>
      <c r="H46" s="42"/>
      <c r="I46" s="42"/>
      <c r="J46" s="42"/>
      <c r="K46" s="42"/>
      <c r="L46" s="9"/>
    </row>
    <row r="47" spans="1:19" x14ac:dyDescent="0.25">
      <c r="F47" s="43"/>
      <c r="G47" s="43"/>
      <c r="H47" s="43"/>
      <c r="I47" s="43"/>
      <c r="J47" s="43"/>
      <c r="K47" s="9"/>
      <c r="L47" s="9"/>
    </row>
    <row r="48" spans="1:19" x14ac:dyDescent="0.25">
      <c r="F48" s="44" t="s">
        <v>69</v>
      </c>
      <c r="G48" s="44"/>
      <c r="H48" s="44"/>
      <c r="I48" s="44"/>
      <c r="J48" s="44"/>
      <c r="K48" s="44"/>
      <c r="L48" s="44"/>
    </row>
    <row r="49" spans="6:12" x14ac:dyDescent="0.25">
      <c r="F49" s="43"/>
      <c r="G49" s="43"/>
      <c r="H49" s="43"/>
      <c r="I49" s="43"/>
      <c r="J49" s="43"/>
      <c r="K49" s="9"/>
      <c r="L49" s="9"/>
    </row>
    <row r="50" spans="6:12" x14ac:dyDescent="0.25">
      <c r="F50" s="45" t="s">
        <v>70</v>
      </c>
      <c r="G50" s="45"/>
      <c r="H50" s="45"/>
      <c r="I50" s="45"/>
      <c r="J50" s="45"/>
      <c r="K50" s="45"/>
      <c r="L50" s="45"/>
    </row>
    <row r="51" spans="6:12" x14ac:dyDescent="0.25">
      <c r="F51" s="43"/>
      <c r="G51" s="43"/>
      <c r="H51" s="43"/>
      <c r="I51" s="43"/>
      <c r="J51" s="43"/>
      <c r="K51" s="9"/>
      <c r="L51" s="9"/>
    </row>
    <row r="52" spans="6:12" x14ac:dyDescent="0.25">
      <c r="F52" s="46" t="s">
        <v>71</v>
      </c>
      <c r="G52" s="46"/>
      <c r="H52" s="46"/>
      <c r="I52" s="46"/>
      <c r="J52" s="46"/>
      <c r="K52" s="46"/>
      <c r="L52" s="46"/>
    </row>
    <row r="53" spans="6:12" x14ac:dyDescent="0.25">
      <c r="F53" s="43"/>
      <c r="G53" s="43"/>
      <c r="H53" s="43"/>
      <c r="I53" s="43"/>
      <c r="J53" s="43"/>
      <c r="K53" s="9"/>
      <c r="L53" s="9"/>
    </row>
    <row r="54" spans="6:12" x14ac:dyDescent="0.25">
      <c r="F54" s="47" t="s">
        <v>72</v>
      </c>
      <c r="G54" s="47"/>
      <c r="H54" s="47"/>
      <c r="I54" s="47"/>
      <c r="J54" s="47"/>
      <c r="K54" s="9"/>
      <c r="L54" s="9"/>
    </row>
    <row r="55" spans="6:12" x14ac:dyDescent="0.25">
      <c r="F55" s="18"/>
      <c r="G55" s="18"/>
      <c r="H55" s="18"/>
      <c r="I55" s="18"/>
      <c r="J55" s="18"/>
      <c r="K55" s="18"/>
      <c r="L55" s="18"/>
    </row>
  </sheetData>
  <mergeCells count="8">
    <mergeCell ref="Q13:Q32"/>
    <mergeCell ref="R13:R32"/>
    <mergeCell ref="S13:S32"/>
    <mergeCell ref="Q35:Q39"/>
    <mergeCell ref="R35:R39"/>
    <mergeCell ref="S35:S39"/>
    <mergeCell ref="R33:R34"/>
    <mergeCell ref="S33:S3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Sharine Melisa Murillo Hinestroza</dc:creator>
  <cp:lastModifiedBy>Sharine Melisa Murillo Hinestroza</cp:lastModifiedBy>
  <dcterms:created xsi:type="dcterms:W3CDTF">2026-01-20T14:24:18Z</dcterms:created>
  <dcterms:modified xsi:type="dcterms:W3CDTF">2026-01-22T16:37:54Z</dcterms:modified>
</cp:coreProperties>
</file>