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Unidades compartidas\Planeación\ZZ - GESTIÓN DE PLANEACIÓN\SISTEMA DE GESTIÓN - SIG\INDICADORES\2024\Final\"/>
    </mc:Choice>
  </mc:AlternateContent>
  <xr:revisionPtr revIDLastSave="0" documentId="13_ncr:1_{BCD490F1-9A23-434E-9087-6A9FA376CFDC}" xr6:coauthVersionLast="47" xr6:coauthVersionMax="47" xr10:uidLastSave="{00000000-0000-0000-0000-000000000000}"/>
  <bookViews>
    <workbookView xWindow="-108" yWindow="-108" windowWidth="23256" windowHeight="13896" firstSheet="9" activeTab="12" xr2:uid="{00000000-000D-0000-FFFF-FFFF00000000}"/>
  </bookViews>
  <sheets>
    <sheet name="Listados" sheetId="1" state="hidden" r:id="rId1"/>
    <sheet name="Estadística a marzo" sheetId="2" state="hidden" r:id="rId2"/>
    <sheet name="Base de datos Indicadores ICANH" sheetId="3" state="hidden" r:id="rId3"/>
    <sheet name="Consolidado sept-23" sheetId="4" state="hidden" r:id="rId4"/>
    <sheet name="Control de Cambios" sheetId="5" state="hidden" r:id="rId5"/>
    <sheet name="Cooperación - Dirección" sheetId="6" r:id="rId6"/>
    <sheet name="Planeación" sheetId="7" r:id="rId7"/>
    <sheet name="Gestión Financiera" sheetId="8" r:id="rId8"/>
    <sheet name="Gestión del TH" sheetId="9" r:id="rId9"/>
    <sheet name="Gestión Admon y Logística" sheetId="10" r:id="rId10"/>
    <sheet name="Gestión Contractual" sheetId="11" r:id="rId11"/>
    <sheet name="Gestión Documental y Corresp" sheetId="12" r:id="rId12"/>
    <sheet name="Gestión TI" sheetId="13" r:id="rId13"/>
    <sheet name="Evaluación y Control" sheetId="14" r:id="rId14"/>
    <sheet name="Gestión Jurídica" sheetId="15" r:id="rId15"/>
    <sheet name="Control Disciplinario" sheetId="16" r:id="rId16"/>
    <sheet name="Gestión Patrimonio" sheetId="17" r:id="rId17"/>
    <sheet name="Investigación y Publicación" sheetId="18" r:id="rId18"/>
    <sheet name="Apropia y Relacionamiento C" sheetId="19" r:id="rId19"/>
  </sheets>
  <definedNames>
    <definedName name="_xlnm._FilterDatabase" localSheetId="18" hidden="1">'Apropia y Relacionamiento C'!$A$2:$AE$11</definedName>
    <definedName name="_xlnm._FilterDatabase" localSheetId="2" hidden="1">'Base de datos Indicadores ICANH'!$A$2:$AC$59</definedName>
    <definedName name="_xlnm._FilterDatabase" localSheetId="4" hidden="1">'Control de Cambios'!$A$2:$E$44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Tc7WyeOUns3phc11AujZIsYvTvcg+l/D3EQzEO7wuOk="/>
    </ext>
  </extLst>
</workbook>
</file>

<file path=xl/calcChain.xml><?xml version="1.0" encoding="utf-8"?>
<calcChain xmlns="http://schemas.openxmlformats.org/spreadsheetml/2006/main">
  <c r="C12" i="19" l="1"/>
  <c r="C9" i="18"/>
  <c r="C6" i="17"/>
  <c r="C6" i="16"/>
  <c r="C7" i="15"/>
  <c r="C5" i="14"/>
  <c r="C6" i="13"/>
  <c r="C6" i="12"/>
  <c r="C7" i="11"/>
  <c r="C9" i="10"/>
  <c r="V8" i="10"/>
  <c r="C9" i="9"/>
  <c r="V6" i="9"/>
  <c r="V5" i="9"/>
  <c r="V4" i="9"/>
  <c r="C8" i="8"/>
  <c r="M7" i="8"/>
  <c r="C8" i="7"/>
  <c r="Q7" i="7"/>
  <c r="C5" i="6" a="1"/>
  <c r="C5" i="6" s="1"/>
  <c r="Q3" i="6"/>
  <c r="N3" i="6"/>
  <c r="O35" i="4"/>
  <c r="N35" i="4"/>
  <c r="D38" i="4" s="1"/>
  <c r="M35" i="4"/>
  <c r="D39" i="4" s="1"/>
  <c r="L35" i="4"/>
  <c r="D37" i="4" s="1"/>
  <c r="P33" i="4"/>
  <c r="P32" i="4"/>
  <c r="P31" i="4"/>
  <c r="P30" i="4"/>
  <c r="P29" i="4"/>
  <c r="P28" i="4"/>
  <c r="P27" i="4"/>
  <c r="P26" i="4"/>
  <c r="P25" i="4"/>
  <c r="P24" i="4"/>
  <c r="P23" i="4"/>
  <c r="P22" i="4"/>
  <c r="P21" i="4"/>
  <c r="P20" i="4"/>
  <c r="P19" i="4"/>
  <c r="P18" i="4"/>
  <c r="P17" i="4"/>
  <c r="P16" i="4"/>
  <c r="P15" i="4"/>
  <c r="P14" i="4"/>
  <c r="P13" i="4"/>
  <c r="P12" i="4"/>
  <c r="P11" i="4"/>
  <c r="P10" i="4"/>
  <c r="P9" i="4"/>
  <c r="P7" i="4"/>
  <c r="P5" i="4"/>
  <c r="P3" i="4"/>
  <c r="G99" i="3"/>
  <c r="H96" i="3" s="1"/>
  <c r="C99" i="3"/>
  <c r="B99" i="3"/>
  <c r="D98" i="3"/>
  <c r="D97" i="3"/>
  <c r="D96" i="3"/>
  <c r="D95" i="3"/>
  <c r="D94" i="3"/>
  <c r="D93" i="3"/>
  <c r="D92" i="3"/>
  <c r="D91" i="3"/>
  <c r="D90" i="3"/>
  <c r="D89" i="3"/>
  <c r="D88" i="3"/>
  <c r="D87" i="3"/>
  <c r="D86" i="3"/>
  <c r="D85" i="3"/>
  <c r="D84" i="3"/>
  <c r="D83" i="3"/>
  <c r="B78" i="3"/>
  <c r="H73" i="3" s="1"/>
  <c r="G77" i="3"/>
  <c r="C76" i="3"/>
  <c r="H74" i="3"/>
  <c r="H71" i="3"/>
  <c r="C71" i="3"/>
  <c r="H67" i="3"/>
  <c r="C66" i="3"/>
  <c r="C64" i="3"/>
  <c r="H63" i="3"/>
  <c r="C62" i="3"/>
  <c r="B59" i="3"/>
  <c r="P47" i="3"/>
  <c r="H18" i="2"/>
  <c r="F18" i="2"/>
  <c r="E18" i="2"/>
  <c r="D18" i="2"/>
  <c r="C18" i="2"/>
  <c r="B17" i="2"/>
  <c r="B16" i="2"/>
  <c r="B15" i="2"/>
  <c r="B14" i="2"/>
  <c r="B13" i="2"/>
  <c r="B12" i="2"/>
  <c r="B11" i="2"/>
  <c r="B10" i="2"/>
  <c r="B9" i="2"/>
  <c r="B8" i="2"/>
  <c r="B7" i="2"/>
  <c r="B6" i="2"/>
  <c r="B5" i="2"/>
  <c r="B4" i="2"/>
  <c r="B3" i="2"/>
  <c r="B2" i="2"/>
  <c r="H70" i="3" l="1"/>
  <c r="P35" i="4"/>
  <c r="B18" i="2"/>
  <c r="H62" i="3"/>
  <c r="C68" i="3"/>
  <c r="C75" i="3"/>
  <c r="C63" i="3"/>
  <c r="C70" i="3"/>
  <c r="H75" i="3"/>
  <c r="H66" i="3"/>
  <c r="C72" i="3"/>
  <c r="C67" i="3"/>
  <c r="C74" i="3"/>
  <c r="D99" i="3"/>
  <c r="B6" i="6"/>
  <c r="D41" i="4"/>
  <c r="E39" i="4" s="1"/>
  <c r="H64" i="3"/>
  <c r="H68" i="3"/>
  <c r="H72" i="3"/>
  <c r="H76" i="3"/>
  <c r="C65" i="3"/>
  <c r="C69" i="3"/>
  <c r="C73" i="3"/>
  <c r="C77" i="3"/>
  <c r="H85" i="3"/>
  <c r="H89" i="3"/>
  <c r="H93" i="3"/>
  <c r="H97" i="3"/>
  <c r="H65" i="3"/>
  <c r="H69" i="3"/>
  <c r="H87" i="3"/>
  <c r="H86" i="3"/>
  <c r="H90" i="3"/>
  <c r="H94" i="3"/>
  <c r="H98" i="3"/>
  <c r="H95" i="3"/>
  <c r="H83" i="3"/>
  <c r="H91" i="3"/>
  <c r="H84" i="3"/>
  <c r="H88" i="3"/>
  <c r="H92" i="3"/>
  <c r="E37" i="4" l="1"/>
  <c r="E38" i="4"/>
  <c r="E4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37" authorId="0" shapeId="0" xr:uid="{00000000-0006-0000-0200-000001000000}">
      <text>
        <r>
          <rPr>
            <sz val="12"/>
            <color theme="1"/>
            <rFont val="Arial"/>
            <scheme val="minor"/>
          </rPr>
          <t>======
ID#AAAAtKZ9Cuo
    (2023-03-17 14:43:53)
No requiere históricos</t>
        </r>
      </text>
    </comment>
    <comment ref="A63" authorId="0" shapeId="0" xr:uid="{00000000-0006-0000-0200-000002000000}">
      <text>
        <r>
          <rPr>
            <sz val="12"/>
            <color theme="1"/>
            <rFont val="Arial"/>
            <scheme val="minor"/>
          </rPr>
          <t>======
ID#AAAA8WuEE6g
AleyCla    (2023-10-27 17:05:02)
Nuevos indicadores</t>
        </r>
      </text>
    </comment>
    <comment ref="F85" authorId="0" shapeId="0" xr:uid="{00000000-0006-0000-0200-000003000000}">
      <text>
        <r>
          <rPr>
            <sz val="12"/>
            <color theme="1"/>
            <rFont val="Arial"/>
            <scheme val="minor"/>
          </rPr>
          <t>======
ID#AAABb6gQXlM
AleyCla    (2023-10-27 17:05:02)
Nuevos indicadores</t>
        </r>
      </text>
    </comment>
    <comment ref="C86" authorId="0" shapeId="0" xr:uid="{00000000-0006-0000-0200-000004000000}">
      <text>
        <r>
          <rPr>
            <sz val="12"/>
            <color theme="1"/>
            <rFont val="Arial"/>
            <scheme val="minor"/>
          </rPr>
          <t>======
ID#AAABb6gQXlI
AleyCla    (2025-01-20 16:28:11)
Residuos no han diligenciado en el año ni datos de servicios publicos.</t>
        </r>
      </text>
    </comment>
    <comment ref="C87" authorId="0" shapeId="0" xr:uid="{00000000-0006-0000-0200-000005000000}">
      <text>
        <r>
          <rPr>
            <sz val="12"/>
            <color theme="1"/>
            <rFont val="Arial"/>
            <scheme val="minor"/>
          </rPr>
          <t>======
ID#AAABb1wQO5Y
AleyCla    (2025-01-20 22:08:11)
Están a diciembre pero les faltan dos trimestres anteriores.</t>
        </r>
      </text>
    </comment>
    <comment ref="C88" authorId="0" shapeId="0" xr:uid="{00000000-0006-0000-0200-000006000000}">
      <text>
        <r>
          <rPr>
            <sz val="12"/>
            <color theme="1"/>
            <rFont val="Arial"/>
            <scheme val="minor"/>
          </rPr>
          <t>======
ID#AAABb6gQXlQ
AleyCla    (2025-01-20 16:28:16)
Sin análisis de los resultados</t>
        </r>
      </text>
    </comment>
  </commentList>
  <extLst>
    <ext xmlns:r="http://schemas.openxmlformats.org/officeDocument/2006/relationships" uri="GoogleSheetsCustomDataVersion2">
      <go:sheetsCustomData xmlns:go="http://customooxmlschemas.google.com/" r:id="rId1" roundtripDataSignature="AMtx7mgz+xiMOwQT/kEK/Xrssgm6ToYS9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Claudia Cristina Castillo Iregui</author>
  </authors>
  <commentList>
    <comment ref="U4" authorId="0" shapeId="0" xr:uid="{00000000-0006-0000-0500-000001000000}">
      <text>
        <r>
          <rPr>
            <sz val="9"/>
            <color indexed="81"/>
            <rFont val="Tahoma"/>
            <family val="2"/>
          </rPr>
          <t>Se tuvo reunión el asesor de la dirección- Giovanny- se explicó la fórmula y el enfoque que tiene éste indicador, posteriormente se recibió el correo con la corrección con el dato informando que con la medición adecuada el resultado es el 83% en donde el único OE que no se cubre mediante alianzas o convenios durnate la vigencia del 2024 fue el OE3: Diferenciación social y lucha contra la discriminación.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AleyCla</author>
  </authors>
  <commentList>
    <comment ref="Y4" authorId="0" shapeId="0" xr:uid="{00000000-0006-0000-0B00-000001000000}">
      <text>
        <r>
          <rPr>
            <sz val="9"/>
            <color indexed="81"/>
            <rFont val="Tahoma"/>
            <family val="2"/>
          </rPr>
          <t xml:space="preserve">Se solicita ajuste en la medición del segundo semestre.
</t>
        </r>
      </text>
    </comment>
  </commentList>
</comments>
</file>

<file path=xl/sharedStrings.xml><?xml version="1.0" encoding="utf-8"?>
<sst xmlns="http://schemas.openxmlformats.org/spreadsheetml/2006/main" count="2582" uniqueCount="937">
  <si>
    <t>PROCESOS</t>
  </si>
  <si>
    <t>ÁREAS</t>
  </si>
  <si>
    <t>RESPONSABLE</t>
  </si>
  <si>
    <t>TIPO DE INDICADOR</t>
  </si>
  <si>
    <t>Cumple</t>
  </si>
  <si>
    <t>Direccionamiento Estratégico y Planeación</t>
  </si>
  <si>
    <t>Oficina Asesora de Planeación</t>
  </si>
  <si>
    <t>Jefe Oficina Asesora de Planeación</t>
  </si>
  <si>
    <t>Eficiencia</t>
  </si>
  <si>
    <t>Este tipo de indicadores pretenden medir la relación existente entre el avance en el logro de un determinado objetivo y los recursos empleados para la consecución de este</t>
  </si>
  <si>
    <t>Si</t>
  </si>
  <si>
    <t>Articulación y Cooperación Interinstitucional</t>
  </si>
  <si>
    <t>Oficina Asesora Jurídica</t>
  </si>
  <si>
    <t>Jefe Oficina Asesora Jurídica</t>
  </si>
  <si>
    <t>Eficacia</t>
  </si>
  <si>
    <t>determinar el nivel de cumplimiento de los objetivos específicos respecto a las metas establecidas previamente</t>
  </si>
  <si>
    <t>No</t>
  </si>
  <si>
    <t>Gestión del Patrimonio Arqueológico</t>
  </si>
  <si>
    <t>Oficina de Control Interno</t>
  </si>
  <si>
    <t>Jefe Oficina de Control Interno</t>
  </si>
  <si>
    <t>Efectividad</t>
  </si>
  <si>
    <t>detallan propiamente los efectos reales del accionar del proceso sobre sus usuarios; en particular cómo el logro de lo propuesto contribuye a resolver sus necesidades Ej. Satisfacción)</t>
  </si>
  <si>
    <t>No se midió</t>
  </si>
  <si>
    <t>Investigación y Publicación</t>
  </si>
  <si>
    <t>Oficina de Control Disciplinario Interno</t>
  </si>
  <si>
    <t>Jefe Oficina de Control Interno Disciplinario</t>
  </si>
  <si>
    <t>Estadística</t>
  </si>
  <si>
    <t>Participación, Diálogo Social y Relacionamiento con el Ciudadano</t>
  </si>
  <si>
    <t>Subdirección de Gestión del Patrimonio</t>
  </si>
  <si>
    <t>Gestión Jurídica</t>
  </si>
  <si>
    <t>Área funcional de Tecnologías aplicadas al Patrimonio y Patrimonio Cultural Sumergido</t>
  </si>
  <si>
    <t>Coordinador del Grupo Financiero</t>
  </si>
  <si>
    <t>Gestión Financiera</t>
  </si>
  <si>
    <t>Grupo de Arqueología</t>
  </si>
  <si>
    <t>Coordinar Área de TI</t>
  </si>
  <si>
    <t>Gestión Contractual</t>
  </si>
  <si>
    <t>Grupo de Patrimonio</t>
  </si>
  <si>
    <t>Coordinador de Gestión Documental y Correspondencia</t>
  </si>
  <si>
    <t>Gestión Administrativa y Logística</t>
  </si>
  <si>
    <t>Subdirección de Investigación y Producción Científica</t>
  </si>
  <si>
    <t>Coordinador de Talento Humano</t>
  </si>
  <si>
    <t>Gestión Documental y Correspondencia</t>
  </si>
  <si>
    <t>Área Funcional de Publicaciones</t>
  </si>
  <si>
    <t>Subdirector de apropiación y relacionamiento con el ciudadano</t>
  </si>
  <si>
    <t>Comunicaciones</t>
  </si>
  <si>
    <t>Área Funcional de Librería</t>
  </si>
  <si>
    <t>Subdirector de Investigación y Producción Científica</t>
  </si>
  <si>
    <t>Talento y Desarrollo Humano</t>
  </si>
  <si>
    <t>Área Funcional de Investigación Arqueológica</t>
  </si>
  <si>
    <t>Subdirector de Gestión del Patrimonio</t>
  </si>
  <si>
    <t>Gestión de Tecnologías de la Información</t>
  </si>
  <si>
    <t>Grupo de Investigación</t>
  </si>
  <si>
    <t>Director General</t>
  </si>
  <si>
    <t>Control Disciplinario</t>
  </si>
  <si>
    <t>Subdirección de Apropiación Social y Relacionamiento con el Ciudadano.</t>
  </si>
  <si>
    <t>Secretaria General</t>
  </si>
  <si>
    <t>Mejoramiento Continuo</t>
  </si>
  <si>
    <t>Evaluación y Control</t>
  </si>
  <si>
    <t>Área de Biblioteca Especializada</t>
  </si>
  <si>
    <t>Área Funcional de Museografía</t>
  </si>
  <si>
    <t>Área Funcional de Relacionamiento con el Ciudadano</t>
  </si>
  <si>
    <t>Área Funcional de Talento Humano</t>
  </si>
  <si>
    <t>Área de Correspondencia</t>
  </si>
  <si>
    <t>Área de Gestión Documental</t>
  </si>
  <si>
    <t>Área Funcional de Tecnologías y Sistemas de Información</t>
  </si>
  <si>
    <t>Área Funcional Presupuesto</t>
  </si>
  <si>
    <t>Área Funcional de Almacén</t>
  </si>
  <si>
    <t>Área Funcional De Tesorería</t>
  </si>
  <si>
    <t>Área Funcional de Contabilidad</t>
  </si>
  <si>
    <t>Área Funcional de Gestión de Contratos y Convenios</t>
  </si>
  <si>
    <t>Grupo Financiero</t>
  </si>
  <si>
    <t>Dirección General</t>
  </si>
  <si>
    <t>Secretaría General</t>
  </si>
  <si>
    <t>Área Funcional de Talento Humano - SST</t>
  </si>
  <si>
    <t>PROCESO</t>
  </si>
  <si>
    <t>No. INDICADORES</t>
  </si>
  <si>
    <t>OPORTUNIDAD</t>
  </si>
  <si>
    <t>CALIDAD</t>
  </si>
  <si>
    <t>SATISFACCIÓN</t>
  </si>
  <si>
    <t>EFICACIA</t>
  </si>
  <si>
    <t>EFICIENCIA</t>
  </si>
  <si>
    <t>EFECTIVIDAD</t>
  </si>
  <si>
    <t>MEDICIÓN 2022</t>
  </si>
  <si>
    <t>OBSERVACIÓN</t>
  </si>
  <si>
    <t>DIRECCIONAMIENTO ESTRATEGIO Y PLANEACION</t>
  </si>
  <si>
    <t xml:space="preserve">AGENDADA </t>
  </si>
  <si>
    <t>GESTIÓN DE TECNOLOGÍAS DE LA INFORMACIÓN</t>
  </si>
  <si>
    <t>PENDIENTE</t>
  </si>
  <si>
    <t>COMUNICACIONES</t>
  </si>
  <si>
    <t>INVESTIGACIÓN Y DIVULGACIÓN</t>
  </si>
  <si>
    <t>GESTIÓN DEL PATRIMONIO ARQUEOLÓGICO</t>
  </si>
  <si>
    <t>GESTIÓN DEL TALENTO HUMANO</t>
  </si>
  <si>
    <t>EJECUTADA</t>
  </si>
  <si>
    <t>GESTIÓN JURÍDICA</t>
  </si>
  <si>
    <t>GESTIÓN DOCUMENTAL Y CORRESPONDENCIA</t>
  </si>
  <si>
    <t>PARTICIPACIÓN, DIÁLOGO SOCIAL Y RELACIONAMIENTO CON EL CIUDADANO</t>
  </si>
  <si>
    <t>GESTIÓN FINANCIERA</t>
  </si>
  <si>
    <t>EVALUACIÓN Y CONTROL</t>
  </si>
  <si>
    <t>CONTROL DISCIPLINARIO</t>
  </si>
  <si>
    <t>MEJORAMIENTO CONTÍNUO</t>
  </si>
  <si>
    <t>GESTIÓN DE CONTRACTUAL</t>
  </si>
  <si>
    <t>COOPERACIÓN Y ARTICULACIÓN INTERINSTITUCIONAL</t>
  </si>
  <si>
    <t>GESTIÓN ADMINISTRATIVA Y LOGÍSTICA</t>
  </si>
  <si>
    <t>Pendiente aprobación de la propuesta entregada</t>
  </si>
  <si>
    <t>TOTAL</t>
  </si>
  <si>
    <t>MATRIZ DE INDICADORES DE GESTIÓN ICANH
AÑO 2023</t>
  </si>
  <si>
    <t>MEDICIÓN DEL INDICADOR (RESULTADO)
Segundo semestre del 2022</t>
  </si>
  <si>
    <t>SEGUIMIENTO Y ANÁLISIS
LÍDER DE PROCESO O DELEGADO</t>
  </si>
  <si>
    <t>OFICINA ASESORA DE PLANEACIÓN</t>
  </si>
  <si>
    <t>AREA RESPONSABLE</t>
  </si>
  <si>
    <t>NOMBRE DEL INDICADOR</t>
  </si>
  <si>
    <t>OBJETIVO DEL INDICADOR</t>
  </si>
  <si>
    <t xml:space="preserve">TIPO DE INDICADOR </t>
  </si>
  <si>
    <t>FÓRMULA</t>
  </si>
  <si>
    <t>UNIDAD DE MEDIDA</t>
  </si>
  <si>
    <t>FRECUENCIA DE MEDICIÓN</t>
  </si>
  <si>
    <t>META</t>
  </si>
  <si>
    <t>FUENTE</t>
  </si>
  <si>
    <t>Enero</t>
  </si>
  <si>
    <t>Febrero</t>
  </si>
  <si>
    <t>Marzo</t>
  </si>
  <si>
    <t>Abril</t>
  </si>
  <si>
    <t>Mayo</t>
  </si>
  <si>
    <t>Junio</t>
  </si>
  <si>
    <t>Julio</t>
  </si>
  <si>
    <t>Agosto</t>
  </si>
  <si>
    <t>Septiembre</t>
  </si>
  <si>
    <t>Octubre</t>
  </si>
  <si>
    <t>Noviembre</t>
  </si>
  <si>
    <t>Diciembre</t>
  </si>
  <si>
    <t>RUTA DE EVIDENCIA</t>
  </si>
  <si>
    <t>Cumple la meta establecida</t>
  </si>
  <si>
    <t>Fecha del seguimiento</t>
  </si>
  <si>
    <t>Observaciones</t>
  </si>
  <si>
    <t>Oportunidad en la formulación de planes estratégicos.</t>
  </si>
  <si>
    <t>Medir  la formulación oportuna de los planes, programas y proyectos, para propender por el cumplimiento eficiente de los objetivos institucionales, sectoriales y metas de gobierno.</t>
  </si>
  <si>
    <t>(No. planes formulados a tiempo* / total de planes establecidos) x 100</t>
  </si>
  <si>
    <t>PORCENTAJE</t>
  </si>
  <si>
    <t>Trimestral</t>
  </si>
  <si>
    <t>&gt; 95% SOBRESALIENTE
&gt; 90%  ACEPTABLE</t>
  </si>
  <si>
    <t>Matriz de publicacion de planes institucionales</t>
  </si>
  <si>
    <t>https://docs.google.com/spreadsheets/d/1Zd34V0rBk4bCmZO_tuUeBOaoJexPoWVU/edit#gid=366280517</t>
  </si>
  <si>
    <t>Tres (3) planes de 14 planes en total no se publicaron dentro de los tiempos establecidos: Plan Institucional de Capacitación - PIC, Plan de Bienestar e Incentivos Institucionales y Plan de Tratamiento de Riesgos de Seguridad y Privacidad de la Información.
Se propone realizar un seguimiento más oportuno desde la formulación, implementación y publicación de los planes.</t>
  </si>
  <si>
    <t>Eficacia en la implementación de los planes institucionales</t>
  </si>
  <si>
    <t>Medir el cumplimiento de los planes institucionales a cargo de la OAP que permiten el direccionamiento estratégico institucional , para propender por el cumplimiento eficiente de los objetivos institucionales, sectoriales y metas de gobierno.</t>
  </si>
  <si>
    <t>(# de planes ejecutados dentro del tiempo definido/total de planes formulados) x 100</t>
  </si>
  <si>
    <t>Cuatrimestral</t>
  </si>
  <si>
    <t>&gt; 95% SOBRESALIENTE
&gt; 90% ACEPTABLE
≤ 90% DEFICIENTE</t>
  </si>
  <si>
    <t>Cumplimiento planes OAP</t>
  </si>
  <si>
    <t>https://docs.google.com/spreadsheets/d/1g0vmVi2WRSm-a63yiYq_GFkgmCfAjv1y/edit#gid=1397510375</t>
  </si>
  <si>
    <t>Se cuenta con un promedio de ejecución de los planes de 14,56%. 
Se propone realizar fichas de indicadores de cada actividad y proyectar la ejecución de cada linea</t>
  </si>
  <si>
    <t>Cumplimiento de la ejecución presupuestal</t>
  </si>
  <si>
    <t>Medir la capacidad institucional para comprometer y recibir los  productos final oportunamente y asi propender por el cumplimiento eficiente de los objetivos institucionales, sectoriales y metas de gobierno.</t>
  </si>
  <si>
    <t>(Recursos comprometidos / recursos apropiados*) x 100 por línea de inversión.</t>
  </si>
  <si>
    <t>Semestral</t>
  </si>
  <si>
    <t>≥ 85% para inversión</t>
  </si>
  <si>
    <t>Reporte SIIF</t>
  </si>
  <si>
    <t>(Recursos obligados / recursos apropiados*) x 100 línea de funcionamiento.</t>
  </si>
  <si>
    <t>≥  98 % para funcionamiento</t>
  </si>
  <si>
    <t>Oportunidad en la ejecución de las actividades planteadas para la cooperación</t>
  </si>
  <si>
    <t>Determinar la oportunidad de la acciones planteadas para realizar actividades de cooperación en la entidad.</t>
  </si>
  <si>
    <t>(#actividades ejecutadas dentro de los tiempos definidos / total de actividades) x 100</t>
  </si>
  <si>
    <t>≥ 90% SOBRESALIENTE
&gt; 85% ACEPTABLE
≤ 70% DEFICIENTE</t>
  </si>
  <si>
    <t>Plan estrategico Objetivo 4 indicador 1 y 2</t>
  </si>
  <si>
    <t xml:space="preserve">Cobertura temática de la cooperación </t>
  </si>
  <si>
    <t>Determinar la cobertura de las acciones de cooperación formalizadas frente a las temáticas requeridas por la entidad.</t>
  </si>
  <si>
    <t>(Temáticas abordadas en la alianza o cooperación / total de temáticas institucionales) x 100</t>
  </si>
  <si>
    <t>Anual</t>
  </si>
  <si>
    <t>Evidencias del reporte de Plan estrategico Objetivo 4 indicador 1 y 2</t>
  </si>
  <si>
    <t>Desempeño Institucional</t>
  </si>
  <si>
    <t>Determinar el grado de cumplimiento de la entidad frente a los requisitos establecidos por el MIPG.</t>
  </si>
  <si>
    <t>(Puntaje obtenido en FURAG vigencia actual - Puntaje obtenido en FURAG vigencia anterior)</t>
  </si>
  <si>
    <t>≥0</t>
  </si>
  <si>
    <t>Resultados FURAG 2020/2021</t>
  </si>
  <si>
    <t>Eficacia del Sistema de Gestión</t>
  </si>
  <si>
    <t>Establecer el aporte de los planes de mejora a las políticas de MIPG.</t>
  </si>
  <si>
    <t>(# políticas que se mantuvieron o mejoraron en la vigencia/ total de políticas de la vigencia) x 100</t>
  </si>
  <si>
    <t>Resultados FURAG 2021</t>
  </si>
  <si>
    <t>Oportunidad en la atención a los requerimientos recibidos</t>
  </si>
  <si>
    <t>Gestionar la comunicación interna y externa de la entidad  de manera oportuna de forma que permita la proyección y el posicionamiento de la imagen institucional.</t>
  </si>
  <si>
    <t>(# de requerimientos con respuesta dentro de los tiempos establecidos*/ total de requerimientos del período) x 100 por tipo de requerimiento
*Tiempos establecidos por el proceso en el procedimiento de</t>
  </si>
  <si>
    <t>≥ 85% SOBRESALIENTE
&gt; 75% ACEPTABLE</t>
  </si>
  <si>
    <t>Formulario de solicitudes</t>
  </si>
  <si>
    <r>
      <rPr>
        <sz val="8"/>
        <color theme="1"/>
        <rFont val="Arial"/>
      </rPr>
      <t xml:space="preserve">De las actividades solicitadas, por el formulario en reuniones y otros espacios se ha entregado el 100% de  59 solicitudes se han cumplido  con la entrega de todas y se reporta 91 solicitudes adicionales, en publicaciones en redes sociales se ha aumentado la divulgación paulatinamente como quedan en los informes:
FORMULARIO DE SOLICITUDES: </t>
    </r>
    <r>
      <rPr>
        <u/>
        <sz val="8"/>
        <color rgb="FF1155CC"/>
        <rFont val="Arial"/>
      </rPr>
      <t>https://docs.google.com/spreadsheets/d/1aPgQ_Ql4qkoBTTPDnMsoZ4xvXOzTS8mOuZTYKEdAIjs/edit?usp=sharing</t>
    </r>
    <r>
      <rPr>
        <sz val="8"/>
        <color theme="1"/>
        <rFont val="Arial"/>
      </rPr>
      <t xml:space="preserve"> 
FORMULARIO DE PUBLICACIONES EN LA PÁGINA: </t>
    </r>
    <r>
      <rPr>
        <u/>
        <sz val="8"/>
        <color rgb="FF1155CC"/>
        <rFont val="Arial"/>
      </rPr>
      <t>https://docs.google.com/spreadsheets/d/1zl9r9p4RW4mC98o2D-UuCr09zJ3D6Cx70_0VC9zqeus/edit?usp=sharing</t>
    </r>
    <r>
      <rPr>
        <sz val="8"/>
        <color theme="1"/>
        <rFont val="Arial"/>
      </rPr>
      <t xml:space="preserve"> 
ACUMULADO DE ACTIVIDADES: </t>
    </r>
    <r>
      <rPr>
        <u/>
        <sz val="8"/>
        <color rgb="FF1155CC"/>
        <rFont val="Arial"/>
      </rPr>
      <t>https://docs.google.com/spreadsheets/d/1tHlojnjOGlcYkAgXmAYy1tuiYmIOqkow/edit?usp=sharing&amp;ouid=114662844445812194962&amp;rtpof=true&amp;sd=true</t>
    </r>
  </si>
  <si>
    <t>Alcance de las publicaciones en la sede electrónica.</t>
  </si>
  <si>
    <t>Mantener o aumentar el número de visitas en la sede electrónica.</t>
  </si>
  <si>
    <t># visitantes del periodo anterior - # visitantes del periodo evaluado</t>
  </si>
  <si>
    <t>VALOR ABSOLUTO</t>
  </si>
  <si>
    <t>≥1</t>
  </si>
  <si>
    <t>Analítica web</t>
  </si>
  <si>
    <r>
      <rPr>
        <u/>
        <sz val="8"/>
        <color rgb="FF1155CC"/>
        <rFont val="Arial"/>
      </rPr>
      <t>https://drive.google.com/file/d/1AgCnvPHVFqnjvv0lkQgD5ozuTy5lX7Wd/view?usp=sharing</t>
    </r>
    <r>
      <rPr>
        <sz val="8"/>
        <color theme="1"/>
        <rFont val="Arial"/>
      </rPr>
      <t xml:space="preserve"> </t>
    </r>
  </si>
  <si>
    <r>
      <rPr>
        <sz val="8"/>
        <color theme="1"/>
        <rFont val="Arial"/>
      </rPr>
      <t xml:space="preserve">Se entrega el informe de las estadisticas de la sede electrónica: </t>
    </r>
    <r>
      <rPr>
        <u/>
        <sz val="8"/>
        <color rgb="FF1155CC"/>
        <rFont val="Arial"/>
      </rPr>
      <t>https://drive.google.com/file/d/1AgCnvPHVFqnjvv0lkQgD5ozuTy5lX7Wd/view?usp=sharing</t>
    </r>
    <r>
      <rPr>
        <sz val="8"/>
        <color theme="1"/>
        <rFont val="Arial"/>
      </rPr>
      <t xml:space="preserve"> </t>
    </r>
  </si>
  <si>
    <t>Calidad en las solicitudes de comunicaciones atendidas</t>
  </si>
  <si>
    <t>Conocer la satisfacción de los usarios internos que solicitan apoyo de comunicaciones.</t>
  </si>
  <si>
    <t>(# de respuestas positivas dentro del rango establecido / total de respuestas) x 100
por tipo de plataforma</t>
  </si>
  <si>
    <t>≥ 85% SOBRESALIENTE
&gt; 75% ACEPTABLE
≤ 75% DEFICIENTE</t>
  </si>
  <si>
    <t>Encuestas de satisfacción</t>
  </si>
  <si>
    <r>
      <rPr>
        <sz val="8"/>
        <color theme="1"/>
        <rFont val="Arial"/>
      </rPr>
      <t>Se está desarrollando la encuesta de satisfacción que los resultados se terminarán de recoger el 15 de septiembre en este enlace:</t>
    </r>
    <r>
      <rPr>
        <u/>
        <sz val="8"/>
        <color rgb="FF1155CC"/>
        <rFont val="Arial"/>
      </rPr>
      <t xml:space="preserve">https://es.surveymonkey.com/r/F7B6FD2 </t>
    </r>
  </si>
  <si>
    <t>Implementación y gestión del PETIC</t>
  </si>
  <si>
    <t>Cumplir con las actividades propuestas para el logro de los dominios de la estrategia de gobierno digital.</t>
  </si>
  <si>
    <t>(# actividades cumplidas / # actividades planeadas) x 100</t>
  </si>
  <si>
    <t xml:space="preserve">Documento de seguimiento PETIC </t>
  </si>
  <si>
    <t>Funcionamiento efectivo de las plataformas y sistemas de información</t>
  </si>
  <si>
    <t>Establecer para el Instituto Colombiano de Antropología e Historia los parámetros para la gestión, administración y gobernanza de los servicios de información en alineación con los objetivos institucionales y la adopción del marco legal, con el fin de facilitar el acceso, uso eficiente y seguro de la infraestructura tecnológica de la entidad.</t>
  </si>
  <si>
    <t>(# horas en funcionamiento mensuales (720 horas)/# de horas de indisponibilidad)*100 de cada plataforma o sistema de información</t>
  </si>
  <si>
    <t>Mensual</t>
  </si>
  <si>
    <t>≥ 94% SOBRESALIENTE
&gt; 85% ACEPTABLE</t>
  </si>
  <si>
    <t>Registro de incidentes para el periodo 2022</t>
  </si>
  <si>
    <t>https://docs.google.com/spreadsheets/d/1COtz9_2zqQdF_xo8WqTLhKybC9Ttg8LM/edit?usp=sharing&amp;ouid=102862204961050268111&amp;rtpof=true&amp;sd=true</t>
  </si>
  <si>
    <t>Volumen de consultas</t>
  </si>
  <si>
    <t>Medir la gestión en el préstamo bibliotecario</t>
  </si>
  <si>
    <t>(Cantidad de solicitudes de material bibliográfico atendidas en la Biblioteca especializada durante el día/ Total de solicitudes de material por día) x 100 
*Consolidado por mes.</t>
  </si>
  <si>
    <t>* Estadística diaria de atención presencial.
* Estadística de solicitudes atendidas por correo electrónico.
* Aplicativo que informa el número de préstamos atendidos.</t>
  </si>
  <si>
    <t>Satisfacción del servicio de biblioteca especializada</t>
  </si>
  <si>
    <t>Medir la satisfacción en la prestación del servicio de la biblioteca especializada.</t>
  </si>
  <si>
    <t>(# respuestas dentro del rango satisfactorio / total encuestas realizadas) x 100</t>
  </si>
  <si>
    <t>Formulario de encuesta</t>
  </si>
  <si>
    <t>Oportunidad en la atención al ciudadano
(PQRSDF)</t>
  </si>
  <si>
    <t>Garantizar la oportunidad en la respuesta de las PQRSDF realizadas por la ciudadania.</t>
  </si>
  <si>
    <t>(# de PQRSDF con respuesta dentro de los tiempos establecidos*/ total de PQRSDF del período) x 100
*Tiempos de respuesta legales/reglamentarios
*Tiempos establecidos por la entidad.</t>
  </si>
  <si>
    <t>Trimestral
con seguimiento semestral</t>
  </si>
  <si>
    <t>≥ 85% SOBRESALIENTE
&gt; 70% ACEPTABLE</t>
  </si>
  <si>
    <t>Sistema de Gestión Documental
Base de datos de PQRSDF</t>
  </si>
  <si>
    <t>https://www.icanh.gov.co/recursos_user/Informe_PQRSDF_primer_trimestre_2023.pdf</t>
  </si>
  <si>
    <t>Satisfacción de los grupos de valor e interés en la atención a servicios.</t>
  </si>
  <si>
    <t>Medir la satisfacción por parte de los usuarios en temas de servicio.</t>
  </si>
  <si>
    <t>(# de respuestas positivas dadas en la encuesta de satisfacción del manejo de trámites y servicios / total de respuestas) x 100</t>
  </si>
  <si>
    <t>Anual con seguimiento semestral</t>
  </si>
  <si>
    <t>≥ 80% SOBRESALIENTE
&gt; 65% ACEPTABLE
≤ 65% DEFICIENTE</t>
  </si>
  <si>
    <t>Encuesta de percepción a la ciudadana de trámites y servivios</t>
  </si>
  <si>
    <t>Satisfacción de los grupos de valor e interés en los espacios de participación ejecutados (agilicen, simplifiquen y flexibilicen)</t>
  </si>
  <si>
    <t>Incentivar espacios de participacion que promuevan la satisfacción de los grupos de valor.</t>
  </si>
  <si>
    <t>(# de respuestas positivas dadas en los espacios de participacion / total de respuestas de los espacios de participación) x 100
* Por espacio de participación seleccionados.</t>
  </si>
  <si>
    <t>Encuesta de evaluación del ejercicio de rendición de cuentas</t>
  </si>
  <si>
    <t>Hallazgos fortuitos</t>
  </si>
  <si>
    <t>Medir gestión del área frente los reportes de hallazgos fortuitos o casos de afectación del patrimonio arqueológico</t>
  </si>
  <si>
    <t>(Cantidad de acciones realizadas oportunamente/
Cantidad de reportes de hallazgos fortuitos) x 100</t>
  </si>
  <si>
    <t>Mensual con análisis
Semestral</t>
  </si>
  <si>
    <t>≥ 85% SOBRESALIENTE
&gt; 70% ACEPTABLE
≤ 70% DEFICIENTE</t>
  </si>
  <si>
    <t>Base de datos de hallazgos fortuitos</t>
  </si>
  <si>
    <t xml:space="preserve">https://drive.google.com/drive/folders/1Fa1OWJ5HfNoJRvxiUoBis7C2YEbReKTG </t>
  </si>
  <si>
    <t>El porcentaje fue aceptable, mostrando una mejora con respecto al segundo semestre de 2022 (67,2%), aunque el porcentaje se vio afectado por demoras en la contratación de los profesionales encargados de atender los reportes de hallazgos fortuitos y denuncias de afectación al patrimonio.</t>
  </si>
  <si>
    <t>Programa de Arqueologia Preventiva.</t>
  </si>
  <si>
    <t>Determinar la capacidad de respuesta del área  frente a la solicitud realizada.</t>
  </si>
  <si>
    <t>Días transcurridos entre la asignación de la solicitud al evaluador y la notificación de respuesta.
(midiendo el tiempo que la Oficina Asesora Jurídica se demora en responder)</t>
  </si>
  <si>
    <t>DÍAS HÁBILES</t>
  </si>
  <si>
    <t>15 días</t>
  </si>
  <si>
    <t>Formularios PAP</t>
  </si>
  <si>
    <t>Los días hábiles indicados (13,9 en promedio), corresponden a la duración de la totalidad del trámite de la solicitud, es decir, desde que fue radicada ante el ICANH hasta que se notificó su respuesta.
Los tiempos de respuesta no solo dependen del grupo de arqueología, ya que en el proceso participa la OAJ y el Subdirector de Gestión del Patrimonio.
En la medición no se excluyeron los trámites para las cuales se informó al solicitante que nos tomariamos 15 días hábiles adicionales, de conformidad con lo previsto en el CPACA.</t>
  </si>
  <si>
    <t>Publicaciones Finalizadas.</t>
  </si>
  <si>
    <t>Medir la productividad editorial del Instituto.</t>
  </si>
  <si>
    <t>(Cantidad de publicaciones finalizadas / Cantidad de publicaciones planeadas)X 100</t>
  </si>
  <si>
    <t xml:space="preserve"> ≥ 80% SOBRESALIENTE
&gt; 70% ACEPTABLE</t>
  </si>
  <si>
    <t>Calidad de los manuscritos recibidos</t>
  </si>
  <si>
    <t>Medir la calidad de los manuscritos recibidos para garantizar los estándares del catálogo editorial del ICANH.</t>
  </si>
  <si>
    <t>(Número de manuscritos aprobados (word) / Número de manuscritos recibidos en la vigencia) x100%</t>
  </si>
  <si>
    <t>Gestión del Plan Editorial</t>
  </si>
  <si>
    <t xml:space="preserve">Medir la gestión editorial en términos de tiempos de respuesta dentro del plan editorial de la vigencia. </t>
  </si>
  <si>
    <t>(Número de libros impresos o ingresados a OMP / libros planeados en la vigencia) x 100</t>
  </si>
  <si>
    <t>Porcentaje</t>
  </si>
  <si>
    <t>Anual
≥ 80% SOBRESALIENTE
&gt; 70% ACEPTABLE</t>
  </si>
  <si>
    <t>Actas del Comité Editorial y Plan de acción Institucional.</t>
  </si>
  <si>
    <t>37.5%</t>
  </si>
  <si>
    <t>https://drive.google.com/drive/folders/15egmds8rIg7wIpQomBDDsPEuOGf7Ie3p</t>
  </si>
  <si>
    <t>La oficina cumple y reporta mensualmente los avances de las publicaciones en OMP. Así en la meta propuesta de 24 obras posibles se establece un avance para el mes de abril de 9 obras, es decir, un 37,5% para el primer trimestre de 2023.</t>
  </si>
  <si>
    <t>Distribución y visibilidad de la Librería</t>
  </si>
  <si>
    <t>Medir la eficacia del canal propio de distribución editorial</t>
  </si>
  <si>
    <t>(Número de ventas en la librería/ Número de ejemplares ingresados al almacén) x 100</t>
  </si>
  <si>
    <t xml:space="preserve"> ≥ 80% SOBRESALIENTE
&gt; 70% ACEPTABLE
≤ 50% DEFICIENTE</t>
  </si>
  <si>
    <t>Ventas realizadas en los eventos feriales</t>
  </si>
  <si>
    <t>Establecer el porcentaje de ventas de los ejemplares que se llevan a los diferentes eventos feriales en los que participa el ICANH.</t>
  </si>
  <si>
    <t>(Número de ejemplares llevados a eventos feriales / Número de ventas) x 100</t>
  </si>
  <si>
    <t>Acogida de las investigaciones y publicaciones del ICANH</t>
  </si>
  <si>
    <t>Medir el factor de acogida de las investigaciones y publicaciones realizadas por el ICANH en al menos uno de los medios de comunicación oficiales.</t>
  </si>
  <si>
    <t>(# eventos realizados con visitas esperadas*/ total de eventos realizados) x 100 en el canal YOUTUBE.
* Promedio de visualizaciones</t>
  </si>
  <si>
    <t>Anual
Seguimiento semestral</t>
  </si>
  <si>
    <t>≥ 80% SOBRESALIENTE
&gt; 70% ACEPTABLE
≤ 50% DEFICIENTE</t>
  </si>
  <si>
    <t>Estadística de visualizaciones por evento en el canal YOUTUBE.</t>
  </si>
  <si>
    <t>Satisfacción en el plan de bienestar.</t>
  </si>
  <si>
    <t>Establecer la satisfacción en las actividades del plan bienestar.</t>
  </si>
  <si>
    <t>(Cantidad de encuestas con calificación satisfactoria / Total encuestas realizadas)*100
Por cada plan (bienestar)</t>
  </si>
  <si>
    <t>≥ 80%</t>
  </si>
  <si>
    <t>Formulario de asistencia y encuesta de satisfacción</t>
  </si>
  <si>
    <t>https://drive.google.com/drive/folders/1qoTIcb2U1B8ov0F4_gpM6dH014ojCwxu?usp=share_link</t>
  </si>
  <si>
    <t>Durante el trimestre solicitado no se realizaron encuestas de satisfacción</t>
  </si>
  <si>
    <t>Satisfacción en el plan de capacitación.</t>
  </si>
  <si>
    <t>Establecer la satisfacción en las actividades del plan de capacitación.</t>
  </si>
  <si>
    <t>(Cantidad de encuestas con calificación satisfactoria / Total encuestas realizadas)*100
Por cada plan (capacitación)</t>
  </si>
  <si>
    <t>Formulario de encuesta de satisfacción a las capacitaciones recibidas.</t>
  </si>
  <si>
    <t>No Aplica</t>
  </si>
  <si>
    <t>Durante el primer trimestre no se presentaron novedades respecto a errores en las liquidaciones de la nómina.</t>
  </si>
  <si>
    <t>Calidad en la liquidación de la nómina de la entidad.</t>
  </si>
  <si>
    <t>Establecer el número de novedades en un peridoso para determinar acciones correctivas con el fin de estabilizar el proceso de liquidación de nómina.</t>
  </si>
  <si>
    <t>(# de liquidaciones sin novedades o errores / Total de liquidaciones de nómina) x 100</t>
  </si>
  <si>
    <t>≥ 90%</t>
  </si>
  <si>
    <t>Correos con la novedad</t>
  </si>
  <si>
    <t>https://drive.google.com/drive/folders/1ci6RcufTdvYtFsWZWaCdZOtVN1T6Q-QU</t>
  </si>
  <si>
    <t>Frecuencia de la accidentalidad</t>
  </si>
  <si>
    <t>Conocer cuántos accidentes de trabajo se presentaron por cada cien (100) trabajadores que laboraron en el mes con el fin de para establecer una línea base y tomar las medidas necesarias parapara establecer una línea base y para evaluar la mejora continua en el sistema.</t>
  </si>
  <si>
    <t>(Número de accidentes de trabajo que se presentaron en el mes / Número de trabajadores en el mes) * 100</t>
  </si>
  <si>
    <t>Caracterización de accidentalidad</t>
  </si>
  <si>
    <t>https://docs.google.com/spreadsheets/d/1l6nGJpPwax9d347maDYOdF-8giCUxbyn/edit?usp=drive_web&amp;ouid=110331003666022470321&amp;rtpof=true</t>
  </si>
  <si>
    <t>Severidad de la accidentalidad</t>
  </si>
  <si>
    <t>Conocer cuántos días de trabajo se perdieron por accidentes de trabajopor por cada cien (100) trabajadores que laboraron en el mes con el fin de para establecer una línea base y tomar las medidas necesarias para evaluar la mejora continua en el sistema.</t>
  </si>
  <si>
    <t>(Número de días de incapacidad por accidente de trabajo en el mes + número de días cargados (capacidad laboral) en el mes / Número de trabajadores en el mes) * 100</t>
  </si>
  <si>
    <t>Proporción de accidentes mortales</t>
  </si>
  <si>
    <t>Conocer en el año el % de accidentes de trabajo que fueron mortales con el fin de establecer una línea base y tomar las medidas necesarias para evaluar la mejora continua en el sistema.</t>
  </si>
  <si>
    <t>(Número de accidentes de trabajo mortales que se presentaron en el año / Total de accidentes de trabajo que se presentaron en el año ) * 100</t>
  </si>
  <si>
    <t>Incidencia de la enfermedad laboral</t>
  </si>
  <si>
    <t>Conocer el número de casos nuevos de enfermedad laboral en el periodo por cada 100.000 trabajadores con el fin de para establecer una línea base y tomar las medidas necesarias para evaluar la mejora continua en el sistema.</t>
  </si>
  <si>
    <t>(Número de casos nuevos de enfermedad laboral en el periodo “Z” / Promedio de trabajadores en el periodo “Z”) * 100.000</t>
  </si>
  <si>
    <t>VALOR ABOLUTO</t>
  </si>
  <si>
    <t>Prevalencia de la enfermedad laboral</t>
  </si>
  <si>
    <t>Conocer el número de casos de enfermedad laboral en el periodo por cada 100.000 trabajadores con el fin de establecer una línea base y tomar las medidas necesarias para evaluar la mejora continua en el sistema.</t>
  </si>
  <si>
    <t>(Número de casos nuevos y antiguos de enfermedad laboral en el periodo “Z” / Promedio de trabajadores en el periodo “Z”) * 100.000</t>
  </si>
  <si>
    <t>Ausentismo por causa médica</t>
  </si>
  <si>
    <t>Conocer en el mes el % de días de trabajo perdidos por incapacidad médica con el fin de establecer una línea base y tomar las medidas necesarias para evaluar la mejora continua en el sistema.</t>
  </si>
  <si>
    <t>(Número de días de ausencia por incapacidad laboral o común en el mes / Número de días de trabajo programados en el mes ) * 100
* Solo para funcionarios</t>
  </si>
  <si>
    <t>Novedades de nómina por incapacidad médica de funcionarios.</t>
  </si>
  <si>
    <t>0.9%</t>
  </si>
  <si>
    <t>0.4%</t>
  </si>
  <si>
    <t>Para el mes de febrero no se presentaron incapacidades por enfermedad general</t>
  </si>
  <si>
    <t>Oportunidad en la vinculación de Funcionarios  en los niveles directivo, profesional y asesor.</t>
  </si>
  <si>
    <t>Establecer la oportunidad en la vinculación del personal que requiere la entidad</t>
  </si>
  <si>
    <t>(Fecha de nombramiento y posesión - la fecha del requerimiento) promedio por nivel directivo, asesor y profesional.
* Días hábiles.</t>
  </si>
  <si>
    <t>DÍAS</t>
  </si>
  <si>
    <t xml:space="preserve">≤ 15 días </t>
  </si>
  <si>
    <t>Matriz de cubrimiento de una vacancia</t>
  </si>
  <si>
    <t>Directivo: 0
Asesor: 0
Profesional: 10,6</t>
  </si>
  <si>
    <t>Directivo: 0
Asesor: 0
Profesional: 0</t>
  </si>
  <si>
    <t>Directivo: 7,5
Asesor: 0
Profesional: 1</t>
  </si>
  <si>
    <t>https://drive.google.com/drive/folders/15T5azRQctb4W1VYDj_ywGk-LV9AJ6v1_</t>
  </si>
  <si>
    <t>Oportunidad en la gestión de los procedimientos administrativos (Grupo de Arqueología)</t>
  </si>
  <si>
    <t>Establecer la oportunidad en la gestión de los procesos administrativos que realiza la Oficina Asesora Jurídica para el Grupo de Arqueología.</t>
  </si>
  <si>
    <t>(N° de actos administrativos y comunicaciones del Grupo de Arqueología revisados y tramitados por la OAJ de forma oportuna* / Total de actos administrativos y comunicaciones solicitados por el Grupo de Arqueología) x 100
* 5 días.</t>
  </si>
  <si>
    <t>≥ 85%</t>
  </si>
  <si>
    <t>Base de actos administrativos y comunicaciones solicitados por el Grupo de Arqueología.</t>
  </si>
  <si>
    <t>Oportunidad en la emisión de conceptos jurídicos</t>
  </si>
  <si>
    <t>Establecer la oportunidad en la emisión de conceptos jurídicos solicitados a la Oficina tanto internos como externos.</t>
  </si>
  <si>
    <t>(Número de solicitudes, derechos de peticion y conceptos emitidos oportunamente*/ total de  solicitudes, derechos de peticion y conceptos requeridos) x 100
* Tiempos de ley acorde a la solicitud.</t>
  </si>
  <si>
    <t>Base de solicitudes, derechos de petición y conceptos</t>
  </si>
  <si>
    <t>Gestión de la Oficina Asesora Jurídica en cuanto a la gestión de la política de prevención del daño antijuridico (PPDA)</t>
  </si>
  <si>
    <t>Conocer la gestión de la OAJ en cuanto a las tutelas recibidas con respecto a la gestión de la política de prevención del daño antijuridico del año en curso con respecto al año anterior.</t>
  </si>
  <si>
    <t>Número de fallos en firme en contra de la entidad del año anterior de la causa con PPDA - Número de fallos en firme en contra de la entidad del año en curso de la causa con PPDA.</t>
  </si>
  <si>
    <t>≤ 0</t>
  </si>
  <si>
    <t>Demandas causa PPDA</t>
  </si>
  <si>
    <t>Gestión de correspondencia</t>
  </si>
  <si>
    <t>Determinar el cumplimiento del área de correspondencia en cuanto a la distribución de las comunicaciones oficiales recibidas por los diferentes canales.</t>
  </si>
  <si>
    <t>(# de comunicaciones distribuidas oportunamente* / Total de documentos comunicaciones oficiales recibidas) x 100.
* Tiempo definido por el proceso en el Manual de Correspondencia.</t>
  </si>
  <si>
    <t>Sistema de Gestión Documental
y formato planilla de control de entrega/recibido correspondencia.</t>
  </si>
  <si>
    <t>https://drive.google.com/drive/folders/1fL_8zplQW2kkMxMGlOYr6cJLCRNLGi5m?usp=share_link</t>
  </si>
  <si>
    <t>Gestion documental</t>
  </si>
  <si>
    <t>Determinar el cumplimiento de transferencias primarias programadas al archivo central.</t>
  </si>
  <si>
    <t>(# Transferencias documentales realizadas al Archivo Central en el tiempo establecido* / Transferencias programadas) x 100
* De acuerdo al cronograma establecido.</t>
  </si>
  <si>
    <t>Cronograma de transferencias</t>
  </si>
  <si>
    <t>Gestión Presupuestal</t>
  </si>
  <si>
    <t>Cuantificar la ejecución de la gestión presupuestal.</t>
  </si>
  <si>
    <t>(Monto de compromisos / total de apropiación) x 100
(Monto de obligaciones /total de apropiación) x 100</t>
  </si>
  <si>
    <t>≥ 97%</t>
  </si>
  <si>
    <t>Reporte de ejecución (SIIF)</t>
  </si>
  <si>
    <t>14% ejecución compromisos
2% ejecución obligaciones</t>
  </si>
  <si>
    <t>21% ejecución compromisos
6% ejecución obligaciones</t>
  </si>
  <si>
    <t>26% ejecución compromisos
10% ejecución obligaciones</t>
  </si>
  <si>
    <t>30% ejecución compromisos
13% ejecución obligaciones</t>
  </si>
  <si>
    <t>40% ejecución compromisos
19% ejecución obligaciones</t>
  </si>
  <si>
    <t>49% ejecución compromisos
24% ejecución obligaciones</t>
  </si>
  <si>
    <t>63% ejecución compromisos
36% ejecución obligaciones</t>
  </si>
  <si>
    <t>69% ejecución compromisos
44% ejecución obligaciones</t>
  </si>
  <si>
    <t>Control del gasto de recursos propios</t>
  </si>
  <si>
    <t>Controlar el gasto contra el recaudo de los recursos propios.</t>
  </si>
  <si>
    <t>(total del recaudo - total de CDP expedidos recursos propios)</t>
  </si>
  <si>
    <t>Mensual
Seguimiento semestral</t>
  </si>
  <si>
    <t>≥ 0</t>
  </si>
  <si>
    <t>Reporte de ingresos (SIIF)</t>
  </si>
  <si>
    <t xml:space="preserve"> $ 279.121.452.80 
</t>
  </si>
  <si>
    <t xml:space="preserve"> $ 486.336.003.70 
</t>
  </si>
  <si>
    <t xml:space="preserve"> $ 754.726.935.70 
</t>
  </si>
  <si>
    <t>$ 1.056.322.367.43</t>
  </si>
  <si>
    <t>$ 1.128.094.660.40</t>
  </si>
  <si>
    <t>$ 1.093.289.607.45</t>
  </si>
  <si>
    <t>$ 1.351.459.477.80</t>
  </si>
  <si>
    <t>$ 2.261.973.694.45</t>
  </si>
  <si>
    <t>https://drive.google.com/drive/folders/1FUWy1KSYnUkpnz-d_hnRSXUOgIIjFH9E?usp=share_link</t>
  </si>
  <si>
    <t xml:space="preserve">En los meses de enero a julio se han recaudado en recursos propios un valor mayor al afectado presupuestalmente con expedición de , lo que garantiza disponibilidad de recursos. 
</t>
  </si>
  <si>
    <t>Gestion PAC</t>
  </si>
  <si>
    <t>Identificar el nivel de cumplimiento del PAC por área o dependencia.</t>
  </si>
  <si>
    <t>(Valor de recursos ejecutados PAC / recursos programados PAC) x 100 por área o dependencia</t>
  </si>
  <si>
    <t>Trimestral
Seguimiento semestral</t>
  </si>
  <si>
    <t>Reporte PAC del año</t>
  </si>
  <si>
    <t>gastos de personal 99%
gastos generales 98%
gastos de inversión 99%</t>
  </si>
  <si>
    <t>gastos de personal 97%
gastos generales 85%
gastos de inversión 100%</t>
  </si>
  <si>
    <t>gastos de personal 88%
gastos generales 90%
gastos de inversión 100%</t>
  </si>
  <si>
    <t>gastos de personal 101%
gastos generales 57%
gastos de inversión 97%</t>
  </si>
  <si>
    <t>gastos de personal 116%
gastos generales 102%
gastos de inversión 97%</t>
  </si>
  <si>
    <t>gastos de personal 104%
gastos generales 98%
gastos de inversión 94%</t>
  </si>
  <si>
    <t>gastos de personal 105%
gastos generales 95%
gastos de inversión 89%</t>
  </si>
  <si>
    <t>gastos de personal 95%
gastos generales 95%
gastos de inversión 84%</t>
  </si>
  <si>
    <t xml:space="preserve">En el primer trimestre del año la medición de este indicador se basó en la ejecución del PAC por posiciones de gastos (gastos de personal - gastos generales - gastos de inversión)  para el siguiente trimestre se realizará la revisión por áreas mas detalladas para analisis de la ejecución. 
Por solicitud del grupo PAC del Ministerio de Hacienda se realizó reprogramación del PAC de abril gastos generales debido a que en los meses anteriores se habia solicitado PAC por encima del ritmo de ejecución. 
En el seguimiento realizado a las solicituddes de PAC del mes de mayo se observa mayor cumplimiento por parte de las áreas. </t>
  </si>
  <si>
    <t>Gestión contable</t>
  </si>
  <si>
    <t>Establecer la capacidad de trámite de obligaciones.</t>
  </si>
  <si>
    <t>(Número de obligaciones anuladas/número de obligaciones registradas) x 100</t>
  </si>
  <si>
    <t>≤ 2%</t>
  </si>
  <si>
    <t>Listado de obligaciones (SIIF)</t>
  </si>
  <si>
    <t>Área funcional de gestión de Contratos y Convenios</t>
  </si>
  <si>
    <t>Oportunidad en la gestión contractual</t>
  </si>
  <si>
    <t>Evaluar la oportunidad en la gestión de los contratos con el fin de implementar acciones que garanticen una deacuada operación de la entidad.</t>
  </si>
  <si>
    <t>(Número de convenios/contratos /órdenes de compra tramitados dentro de los tiempos establecidos /total de  solicitudes convenios/ contratos/órdenes recibidas) x 100</t>
  </si>
  <si>
    <t>Semestral con seguimiento mensual</t>
  </si>
  <si>
    <t xml:space="preserve">≥ 85% </t>
  </si>
  <si>
    <t>Efectividad de los controles del Sistema de Control Interno</t>
  </si>
  <si>
    <t>Medir la efectividad del sistema del control interno de la entidad mediante la implementacion de las herramientas dispuestas por el DAFP para tal efecto.</t>
  </si>
  <si>
    <t>De acuerdo a la matriz definida por DAFP</t>
  </si>
  <si>
    <t>≥ 75% Opera correctamente
&gt; 50% Requiere acciones de mejora
≤ 50% No opera correctamente</t>
  </si>
  <si>
    <t>Matriz del DAFP</t>
  </si>
  <si>
    <t xml:space="preserve">Cumplimiento oportuno de las actividades del plan integral </t>
  </si>
  <si>
    <t>Evaluar la oportunidad del cumplimiento de las actividades del plan integral de auditorias, con el fin de generar alertas tempranas y contribuir con el mejoramiento continuo en la gestión Institucional.</t>
  </si>
  <si>
    <t>(# actividades cumplidas oportunamente* / total de actividades programas al corte) x 100
*Cronograma establecido</t>
  </si>
  <si>
    <t>Anual
Semestral</t>
  </si>
  <si>
    <t>Cronograma del Plan</t>
  </si>
  <si>
    <t>Percepción por parte de los servidores de la entidad de la estrategia de apropiación del régimen disciplinario</t>
  </si>
  <si>
    <t>Prevenir la materializacion de investigaciones disciplinarias al interior de la entidad mediante la apropiacion del regimen disciplinario.</t>
  </si>
  <si>
    <t>Promedio de la calificación de las encuestas de las actividades de prevención que se realicen en el marco del control interno disciplinario</t>
  </si>
  <si>
    <t>≥ 90% SOBRESALIENTE
&gt; 70% ACEPTABLE
≤ 70% DEFICIENTE</t>
  </si>
  <si>
    <t>Oportunidad en la gestión de las etapas del proceso disciplinario</t>
  </si>
  <si>
    <t xml:space="preserve">Adelantar las investigaciones disciplinarias que se puedan generar en contra de los servidores públicos y exservidores, de forma oportuna y diligente, dando aplicación a la normatividad vigente con el fin de proteger el ejercicio de la función pública. </t>
  </si>
  <si>
    <t>(Número de procesos sin etapa vencida al corte / total de procesos) x 100</t>
  </si>
  <si>
    <t>Base denominada control de expedientes disciplinarios primera instancia</t>
  </si>
  <si>
    <t>Eficiencia en el programa de seguros de la entidad</t>
  </si>
  <si>
    <t>Garantizar el uso eficiente en las pólizas de seguro adquiridas por la entidad.</t>
  </si>
  <si>
    <t>(Cuantificación de las recuperaciones del periodo / Cuantificación de siniestros reportados en el periodo) *100</t>
  </si>
  <si>
    <t>≥ 90% SOBRESALIENTE
&gt; 70% ACEPTABLE</t>
  </si>
  <si>
    <t>Certificaciones de recuperaciones</t>
  </si>
  <si>
    <t>Oportunidad en el mantenimiento de la infraestructura física de la entidad</t>
  </si>
  <si>
    <t>Evaluar la oportunidad en la gestión las acciones del plan de mantenimiento a la infraestructura de la entidad para generar alertas oportunas ante posibles incumplimientos de carácter prioritario</t>
  </si>
  <si>
    <t>(Actividades ejecutadas dentro de los plazos establecidos*/ actividades programadas) x 100
* Cronograma</t>
  </si>
  <si>
    <t>Matriz de seguimiento a las actividades del Plan de Acción del Plan Institucional de Gestión Ambiental</t>
  </si>
  <si>
    <t>Oportunidad en la gestión del PIGA</t>
  </si>
  <si>
    <t>Evaluar la oportunidad en la gestión las acciones del PIGA de la entidad para generar alertas oportunas ante posibles incumplimientos de carácter prioritario</t>
  </si>
  <si>
    <t>(Actividades ejecutadas dentro del tiempo establecido*/ actividades programadas) x 100
* Cronograma</t>
  </si>
  <si>
    <t>Gestión de residuos generados por la entidad</t>
  </si>
  <si>
    <t>Evaluar la gestión adecuada de residuos generados por la Entidad</t>
  </si>
  <si>
    <t>(Cantidad de
Residuos Gestionados
Adecuadamente / Cantidad de Residuos Generados) X 100 
(Por tipo de residuos)</t>
  </si>
  <si>
    <t>Informes de operadores de recolección y gestión de residuos</t>
  </si>
  <si>
    <t>No aplica</t>
  </si>
  <si>
    <t>Documentos en proceso de aprobación</t>
  </si>
  <si>
    <t>Gestión en el consumo de recursos (agua y luz)</t>
  </si>
  <si>
    <t>Cuantificar el consumo de recursos (energía y agua) para lograr una gestión de éstos razonable y acorde al número de personas que los utilizan en cada sede.</t>
  </si>
  <si>
    <t>((KW periodo actual - KW periodo anterior ) / (KW periodo actual)) X 100
((M3 periodo actual - M3 periodo anterior ) / (M3 periodo actual)) X 100</t>
  </si>
  <si>
    <t>Facturas de servicios públicos</t>
  </si>
  <si>
    <t>Gestión de Inventarios</t>
  </si>
  <si>
    <t>Establecer la gestión oportuna del almacén a través de los inventarios ejecutados</t>
  </si>
  <si>
    <t>(Número de inventarios verificados sin novedad (perdida o daño no reportado de bienes y activos fisicos) / Número de inventarios verificados) x 100</t>
  </si>
  <si>
    <t>Reporte de inventarios del Modulo de activos del aplicativo contable</t>
  </si>
  <si>
    <t>CORTE AÑO 2023</t>
  </si>
  <si>
    <t>CORTE AÑO 2022</t>
  </si>
  <si>
    <t>% PARTICIPACIÓN</t>
  </si>
  <si>
    <t>OBSERVACIONES</t>
  </si>
  <si>
    <t>* SST (6).
* Capacitación.
* Bienestar.
* Nómina.
* Vinculación.</t>
  </si>
  <si>
    <t>* Seguros
* Mtto Infraestructura
* Ambiental (PIGA y Residuos).
* Ahorro recursos.
* Inventarios</t>
  </si>
  <si>
    <t>* Publicaciones (5).
* Investigaciones (1).</t>
  </si>
  <si>
    <t>* Publicaciones (4).
* Investigaciones (2).</t>
  </si>
  <si>
    <t>* Biblioteca (2)
* Servicio (1)
* Satisfacción (2)</t>
  </si>
  <si>
    <t>* Biblioteca (3)
* Servicio (1)
* Satisfacción (2)</t>
  </si>
  <si>
    <t>* Presupuesto (3)
* Contabilidad (1)</t>
  </si>
  <si>
    <t>* Presupuesto (4)
* Contabilidad (1)</t>
  </si>
  <si>
    <t>AÑO 2024</t>
  </si>
  <si>
    <t>AÑO 2025</t>
  </si>
  <si>
    <t>Al día</t>
  </si>
  <si>
    <t>% AVANCE</t>
  </si>
  <si>
    <t>% APORTE</t>
  </si>
  <si>
    <t>CORTE ENERO 20/24</t>
  </si>
  <si>
    <t>RESULTADO</t>
  </si>
  <si>
    <t>CUMPLE</t>
  </si>
  <si>
    <t>NO CUMPLE</t>
  </si>
  <si>
    <t>NO SE MIDIO</t>
  </si>
  <si>
    <t>EN TÉRMINOS</t>
  </si>
  <si>
    <t>Avance de las alianzas de cooperación formalizadas</t>
  </si>
  <si>
    <t xml:space="preserve">Cobertura temática de la Cooperación </t>
  </si>
  <si>
    <t>En Términos (Anual)</t>
  </si>
  <si>
    <t>Oportunidad en la gestión de Hallazgos fortuitos</t>
  </si>
  <si>
    <t>Oportunidad en la gestión del Programa de Arqueologia Preventiva.</t>
  </si>
  <si>
    <t>Satisfacción en las solicitudes de comunicaciones atendidas</t>
  </si>
  <si>
    <t>Oportunidad en la vinculación</t>
  </si>
  <si>
    <t>Oportunidad en la Gestión de correspondencia</t>
  </si>
  <si>
    <t>Cumplimiento en las transferencias programadas</t>
  </si>
  <si>
    <t>En términos</t>
  </si>
  <si>
    <t>Cumplen</t>
  </si>
  <si>
    <t>No cumplen</t>
  </si>
  <si>
    <t>En Términos</t>
  </si>
  <si>
    <t>CONTROL DE CAMBIOS DE INDICADORES DE GESTIÓN</t>
  </si>
  <si>
    <t>ÁREA RESPONSABLE</t>
  </si>
  <si>
    <t>CAMBIO REALIZADO</t>
  </si>
  <si>
    <t>FECHA</t>
  </si>
  <si>
    <t>En reunión con la dirección y las subdirecciones técnicas se solicitó ajustar la frecuencia y fórmula del indicador para un mejor resultado, se consideró semestral muy lejano para tomar decisiones.</t>
  </si>
  <si>
    <t>La frecuencia de medición pasa de ser trimestral a ser anual dado que solo se formulan una única vez.</t>
  </si>
  <si>
    <t>En revisión por el Jefe de la OAP se solicita eliminar porque ya se encuentran mapeados en el proceso Financiero</t>
  </si>
  <si>
    <t>Eficacia en la Gestión Contractual</t>
  </si>
  <si>
    <t>Por solicitud mediante correo de la nueva líder del proceso se elimina dicho indicador ya que se considera no agrega valor al proceso</t>
  </si>
  <si>
    <t>Por solicitud mediante correo se solicita eliminar este indicador indicador ya que no se ajusta al proceso de planeación de las publicaciones en el año 2023.</t>
  </si>
  <si>
    <t>Por solicitud mediante correo se solicita cambiar el nombre y enfoque del indicador de aprobación a calidad de manuscritos.</t>
  </si>
  <si>
    <t>Por solicitud mediante correo se solicita incluir este indicador para medir todo el proceso editorial.</t>
  </si>
  <si>
    <t>Por solicitud mediante correo se solicita cambiar el nombre y enfoque del indicador.</t>
  </si>
  <si>
    <t>Satisfacción en el plan de bienestar.
Satisfacción en el plan de capacitación</t>
  </si>
  <si>
    <t>Se continúa con los indicadores de satisfacción tanto de capacitación como de bienestar pero bajo una única encuesta anual para cada uno que permita no solo conocer la satisfacción general de los asistentes frente a dichos planes sino el número de asistencia a cada tema frente al total de la población de la entidad.</t>
  </si>
  <si>
    <t>La meta del indicador de nómina se cambia de  ≥ 90% al 100% ya que en este tema un error implica una inadecuada gestión y obligaría así a planes de acción más contundentes sin importar como tal el número de errores.</t>
  </si>
  <si>
    <t>En cuanto al indicador de Oportunidad en la vinculación de Funcionarios se cambia la fórmula a (#empleos con más de un año sin proveer/ total de la planta) x 100 con una meta por rangos así: 
0% SATISFACTORIO
1% y 2% ACEPTABLE
≥ 2% DEFICIENTE</t>
  </si>
  <si>
    <t>Se incluye una nueva fórmula del indicador de incapacidades médicas para que genere resultados más dicientes con los que se puedan generar acciones más específicas : (#funcionarios con incapacidad en el mes/ total de funcionarios)*100.</t>
  </si>
  <si>
    <t>Bajo las notas explicativas generadas por el DAFP se solicita al Jefe de la OAP cambiar la fórmula de (Puntaje obtenido en FURAG vigencia actual - Puntaje obtenido en FURAG vigencia anterior) por Puntaje obtenido en FURAG vigencia actual.
Igualmente se ajustan las metas que se tenían establecidas en los siguientes rangos
≥ 90% SOBRESALIENTE
&gt; 85% ACEPTABLE
≤ 70% DEFICIENTE
Por las siguientes:
≥ 90 puntos SOBRESALIENTE
entre 80 y 89 puntos ACEPTABLE
≤ 80 puntos DEFICIENTE</t>
  </si>
  <si>
    <t>Bajo las notas explicativas generadas por el DAFP se solicita al Jefe de la OAP cambiar la fórmula de (# políticas que se mantuvieron o mejoraron en la vigencia/ total de políticas de la vigencia) x 100 quitando la palabra "mantuvieron".
Igualmente se ajustan las metas que se tenían establecidas en los siguientes rangos
≥ 90% SOBRESALIENTE
&gt; 85% ACEPTABLE
≤ 70% DEFICIENTE
Por las siguientes:
≥ 90 puntos SOBRESALIENTE
entre 80 y 89 puntos ACEPTABLE
≤ 80 puntos DEFICIENTE</t>
  </si>
  <si>
    <t>Se dejan solo cuatro reuniones anuales (1 cada trimestre) y de forma articulada como la herramienta para hacer un seguimiento más integral a la ejecución de los convenios. Adicionalmente se solicita un indicador al Proceso de Gestión Contractual para revisar la oportunidad en la planifiación de convenios que incluya ejecución de recursos.</t>
  </si>
  <si>
    <t>El indicador de la ejecución de la gestión presupuestal se abre en dos uno en cuanto a compromisos y otro para obligaciones desagregado en funcionamiento e inversión.con metas diferentes de acuerdo a los datos del año 2023 y lo estimado según la OAP para 2024. Su frecuencia será mensual.</t>
  </si>
  <si>
    <t>Se solicita continuar con la frecuencia mensual pero específicando que el corte es el 20 de cada mes, por ende la información se diligenciará posterior al mismo.</t>
  </si>
  <si>
    <t>Gestión PAC</t>
  </si>
  <si>
    <t>Se ajusta la frecuencia de trimestral a mensual y se espera compartir con las áreas su resultado para generar las alertas de forma oportuna y así mejorar la gestión del mismo.</t>
  </si>
  <si>
    <t>Gestión Contable</t>
  </si>
  <si>
    <t>Se ajusta la frecuencia de semestral a trimestral y se espera mejorar el análisis dejando el motivo de las anulaciones en la obligaciones dentro de las notas administrativas y gestionando al interior lo pertinente o con las áreas lo que se identifique y sea susceptible de disminuir.</t>
  </si>
  <si>
    <t>Se ajusta la meta del indicador ya que durante el año se cumplió con el 85% como sobresaliente, para el 2024 este porcentaje será aceptable y sobresaliente será el 95% y por encima.</t>
  </si>
  <si>
    <t>Oportunidad en la gestión contractual Persona Jurídica</t>
  </si>
  <si>
    <t>Se propone iniciar la medición de la gestión contractual para personas jurídicas y continuar con la de persona natural.</t>
  </si>
  <si>
    <t>Oportunidad en la gestión de convenios</t>
  </si>
  <si>
    <t>La dirección general solicita la creación de este indicador para aquellos convenios en los que ingresan recursos a la entidad para mejorar la gestión de éstos contando con un tiempo suficiente para ejecutarlos.</t>
  </si>
  <si>
    <t>Para el último semestre de medición del indicador se solicita que el corte se extienda hasta finales de febrero de la siguiente vigencia para ser diligenciado en las primeras semanas de marzo.</t>
  </si>
  <si>
    <t>Número de quejas Vs. Procesos iniciados</t>
  </si>
  <si>
    <t>Se solicita mediante correo por el responsable del proceso incluir este tipo de estadística para reemplazar el indicador de oportunidad ya que no representaba un reto por haber cumplido su meta durante dos años consecutivos.</t>
  </si>
  <si>
    <t>Oportunidad en la instrucción del proceso disciplinario</t>
  </si>
  <si>
    <t>Se solicita mediante correo por el responsable del proceso incluir estenuevo indicador para reemplazar el indicador de oportunidad ya que no representaba un reto por haber cumplido su meta durante dos años consecutivos</t>
  </si>
  <si>
    <t>Medir la gestión en el préstamo Bibliotecario</t>
  </si>
  <si>
    <t>Se concluyó que como se cumple al 100% porque todas las solicitudes son atendidas,se debe reportar a la oficina de planeación como una estadística, con número de usuarios atendidos y cantidad de consultas realizadas. Por tanto, este indicador se elimina y la Biblioteca entregará el reporte estadístico semestral a  Planeación, pero internamente se hará el registro mensualmente.</t>
  </si>
  <si>
    <t>Satisfacción en la prestación del servicio de la biblioteca especializada</t>
  </si>
  <si>
    <t xml:space="preserve">Se concluyó que este indicador se mantiene, pero se modifica el tiempo de reporte, puesto que pasaría de ser trimestral a semestral. Por lo tanto,  la Biblioteca entregará el reporte estadístico semestral a  Planeación, pero internamente se hará el registro mensualmente.
Adicionalmente, acordó modificar y actualizar la encuesta de satisfacción, de tal manera que permita una caracterización general de los usuarios. </t>
  </si>
  <si>
    <t>Actividades culturales de los mediadores territoriales en las salas de lectura</t>
  </si>
  <si>
    <t>Se propone agregar un indicador nuevo como reemplazo del indicador No.1 de Medir la gestión en el préstamo Bibliotecario con el que se reporten las actividades culturales de los mediadores territoriales en las salas de lectura. El reporte a la oficina de planeación será semestral, pero internamente se hará el registro mensualmente.</t>
  </si>
  <si>
    <t>Gestión de la comunicación interna y externa de la entidad</t>
  </si>
  <si>
    <t>Respecto al indicador relacionado con la gestión de la comunicación interna y externa de la entidad, comprendemos que el enfoque anterior basado en el número de requerimientos con respuesta dentro de los tiempos establecidos, expresado como un porcentaje del total de requerimientos del período, presenta limitaciones significativas. Esta metodología no resulta adecuada debido a la naturaleza variable de los tiempos de respuesta en función de la complejidad y la diversidad de los requerimientos recibidos. Por ejemplo, una solicitud puede incluir múltiples piezas o tener plazos de entrega diferenciados.
Dado que no es factible establecer tiempos de respuesta estándar debido a estas variaciones, proponemos adoptar una aproximación más flexible y adaptada a nuestra realidad operativa. En lugar de seguir con este indicador, hemos desarrollado una tabla de solicitud-respuesta específica para nuestras redes sociales. Esta herramienta nos permitirá gestionar de manera más efectiva y precisa el flujo de solicitudes y el tiempo de respuesta asociado a cada una de ellas.</t>
  </si>
  <si>
    <t>Índice de Efectividad en Redes Sociales</t>
  </si>
  <si>
    <t>Se propone este nuevo indicador para evaluar la eficacia de las publicaciones en redes sociales en función del alcance logrado en relación con el número de solicitudes recibidas.</t>
  </si>
  <si>
    <t>Se eliminan el indicador de oportunidad ya que durante todo el 2023 cumplió la meta establecida.</t>
  </si>
  <si>
    <t>Gestión de la Oficina Asesora Jurídica en cuanto a la gestión de la política de prevención del daño antijurídico (PPDA)</t>
  </si>
  <si>
    <t>Divulgación de las investigaciones y publicaciones realizadas por el ICANH.</t>
  </si>
  <si>
    <t>Mediante correo y reunión se solicita el ajuste del indicador tanto en su objetivo como en su fórmula dejando la medición enfocada únicamente a la eficacia de ejecución del cronograma de eventos. En estos eventos se llevarán listas de asistencia para así poder construir con evidencia objetiva, un número de asistentes mínimo de cada evento para poder mantenerlo y aumentarlo cada vigencia.</t>
  </si>
  <si>
    <t>Datos cuantitativos y cualitativos generados por los conceptos técnicos emitidos por la Subdirección</t>
  </si>
  <si>
    <t xml:space="preserve">Mediante correo y reunión se define la necesidad de identificar cuáles son los departamentos de Colombia donde más se solicitan conceptos, así como el tema del concepto/solicitud y las principales instituciones o grupos de valor e interés que las solicitan, con el fin de enfocar y/o mantener el apoyo institucional hacia dichas regiones y actores identificados. </t>
  </si>
  <si>
    <t>Mediante correo se solicita cambio de la frecuencia del indicador de gestión del plan editorial de trimestral a semestral debido a las cargas del mes de abril que normalmente enfocan todos los esfuerzos y recursos a la "FERIA DEL LIBRO"</t>
  </si>
  <si>
    <t>Oportunidad en la gestión de los trámites del AIA</t>
  </si>
  <si>
    <t>En la reunión sostenida de mejoras FURAG para la política de racionalización de trámites se define adecuado crear un indicador para medir la oportunidad en la respuesta al trámite AIA.</t>
  </si>
  <si>
    <t>Seguimiento a la programación presupuestal</t>
  </si>
  <si>
    <t>Con la reorganización de la OAP y bajo los análisis realizados de la programación presupuestal que actualmente tiene la entidad se define que se debe integrar un indicador que permita medir la ejecución de los recursos frente a lo programado con el propósito de identificar desviaciones para tomar las medidas necesarias y encauzar el rumbo previsto en la planificación del presupuesto.</t>
  </si>
  <si>
    <t>Oportunidad en la gestión del Programa de Arqueología Preventiva.</t>
  </si>
  <si>
    <t>Después del seguimiento realizado se solicita ajustar la fórmula actual de: Días transcurridos entre la asignación de la solicitud al evaluador y la notificación de respuesta, unidad de medida: días y meta (15 días), a una de mayor facilidad que refleje la realidad de la gestión bajo un porcentaje de cumplimiento establecido así: (Cantidad de PAP respondidos oportunamente / Cantidad de PAP allegados) x 100, unidad de medida: porcentaje, meta: ≥ 85% SOBRESALIENTE, &gt; 70% ACEPTABLE, ≤ 70% DEFICIENTE</t>
  </si>
  <si>
    <t>Después del seguimiento realizado se solicita ajustar la fórmula de: Días transcurridos entre la asignación de la solicitud al evaluador y la notificación de respuesta, unidad de medida: días y meta (15 días),
a una de mayor facilidad que refleje la realidad de la gestión bajo un porcentaje de cumplimiento establecido así: (Cantidad de AIA respondidos oportunamente / Cantidad de AIA allegados) x 100, unidad de medida: porcentaje, meta: ≥ 85% SOBRESALIENTE, &gt; 70% ACEPTABLE, ≤ 70% DEFICIENTE</t>
  </si>
  <si>
    <t>Se solicita ajustar el objetivo del indicador el cual estaba definido como : Incentivar espacios de participación que promuevan la satisfacción de los grupos de valor, pero realmente lo que se busca es medir la satisfacción por parte de los grupos de valor en los espacios de participación ciudadana.</t>
  </si>
  <si>
    <t>Eliminar indicadores de medición de la satisfacción de los planes de bienestar y capacitación. Frente a la decisión tomada en el comite institucional de gestión y desempeño de medir los planes institucionales del decreto 612 donde se encuentran el plan de bienestar y el plan de capacitación se intergran éstos nuevos indicadores y se sugiere que la satisfacción de los usuarios se pueda evidenciar dentro de los soportes de ejecución de cada plan.</t>
  </si>
  <si>
    <t>Transformar el indicador de oportunidad en la vinculación en la medición del plan de previsión de recursos y vacantes: frente a la decisión de medir los planes institucionales del decreto 612 donde se encuentran plan de previsión de recursos y vacantes ya no será medido de forma directa la oportunidad en la vinculación de Funcionarios  en los niveles directivo, profesional y asesor, sino que através de la evidencia que se genere como soporte del avance de cada plan se puede evidenciar la gestión pertinente en cada uno.</t>
  </si>
  <si>
    <t>Frecuencia de la accidentalidad
Severidad de la accidentalidad
Proporción de accidentes mortales
Incidencia de la enfermedad laboral
Prevalencia de la enfermedad laboral
Ausentismo por causa médica</t>
  </si>
  <si>
    <t>Integrar los indicadores de ley del S&amp;SO a la nueva medición planteada de medir el cumplimiento del plan seguridad y salud en el trabajo: frente a la decisión aprobada en el comité de gestión y desempeño de medir los planes institucionales del decreto 612 donde se encuentran plan seguridad y salud en el trabajo, este deberá integrar la medición de los indicadores de ley incluyendo el de Ausentismo por causa médica.</t>
  </si>
  <si>
    <t>Cumplimiento en el Plan Estratégico de Talento Humano</t>
  </si>
  <si>
    <t>Se integra este nuevo indicador que recoge el cumplimiento de los demás planes de TH.</t>
  </si>
  <si>
    <t>Seguimiento a las modificaciones del Plan Anual de Adquisiciones - PAA</t>
  </si>
  <si>
    <t>Se integra este nuevo indicador que realiza la verificación de las modificaciones al PAA previo a cada comité de contratación y con el visto bueno del área de contratos y convenios y la Oficina Asesora de Planeación.</t>
  </si>
  <si>
    <t>Cumplimiento en el PINAR</t>
  </si>
  <si>
    <t>Se integra este nuevo indicador que analiza el cumplimiento de las acciones planteadas en el plan.</t>
  </si>
  <si>
    <t>Oportunidad en la gestión de Hallazgos fortuitos, PAP y AIA.</t>
  </si>
  <si>
    <t>Se unifica la fórmula para medir los diferentes trámites de AIA, hallazgos fortuitos y PAP con el fin de incluir dentro del periodo medido solo aquellos que realmente están cumpliendo los tiempos estipulados por la ley frente a las solicitudes allegadas en el mes.</t>
  </si>
  <si>
    <t>Cumplimiento en la programación de compromisos</t>
  </si>
  <si>
    <t>(Valor comprometido / Valor programado) x 100 por área o dependencia</t>
  </si>
  <si>
    <t>Programación ppto frente a ejecución de comrpomisos en SIIF</t>
  </si>
  <si>
    <t>MATRIZ DE INDICADORES DE GESTIÓN ICANH
AÑO 2024</t>
  </si>
  <si>
    <t>MEDICIÓN DEL INDICADOR (RESULTADO)</t>
  </si>
  <si>
    <t>Conocer el avance de los convenios o alianzas de cooperación formalizadas en el instituto.</t>
  </si>
  <si>
    <t>(# mesas, reuniones o seguimientos ejecutados de forma articulada* / # mesas, reuniones o seguimientos planeadas) x 100 por convenio y por subdirección.
* Donde participen las tres subdirecciones y la dirección (mínimo 4 al año).</t>
  </si>
  <si>
    <t>Cuadro excel - Convenios por Subdirección con evidencias de las reuniones o seguimientos tales como acta, grabación, memoria o lista de asistencia de las reuniones/seguimientos/mesas técnicas ejecutadas.</t>
  </si>
  <si>
    <t>Grupo de alianzas y convenios</t>
  </si>
  <si>
    <t>Se realizaron las actas de las tres sesiones del grupo de Alianzas y convenios. Igualmente se incorpora el listado de asistencia a dichas reuniones. Se propone realizar la siguiente reunión a inicios de 2025.</t>
  </si>
  <si>
    <t>Se evidencia el cuadro de alianzas y convenios con la información detallada de los mismos, sin embargo el análisis debe fortalecerse ya que si bien el indicador se enfoca en realizar reuniones de forma integral y articulada el fondo es otro, analizar y gestionar las novedades que resulten durante la ejecución del convenio/alianza, tomar acciones inmediatas cuando el convenio/alianza tiene recursos y se firma posterior a la fecha estipulada como oportuna (junio), tomar acciones para mejorar esa oportunidad en la firma de convenios/alianzas (60%), revisar el cumplimiento de obligaciones de las partes, determinar el logro del objetivo del convenio/alianza una vez finaliza, entre otras. Esta herramienta debe generar datos, hechos concretos para tomar decisiones.</t>
  </si>
  <si>
    <t>(Temáticas abordadas en la alianza o cooperación / total de temáticas institucionales*) x 100
* Objetivos Estratégicos.</t>
  </si>
  <si>
    <t>Cuadro excel - Convenios por Subdirección identificando el OE al cual aporta.</t>
  </si>
  <si>
    <t>https://docs.google.com/spreadsheets/d/1QEZ5WaVkJz2qq0kFWP0urD25lkWK9TRH/edit?usp=drive_link&amp;ouid=115758343594952128636&amp;rtpof=true&amp;sd=true</t>
  </si>
  <si>
    <t>Medir la formulación oportuna de los planes, programas y proyectos, para propender por el cumplimiento eficiente de los objetivos institucionales, sectoriales y metas de gobierno.</t>
  </si>
  <si>
    <t>Matriz de publicación de planes institucionales</t>
  </si>
  <si>
    <t>https://drive.google.com/drive/folders/1ZovXTPwZjakyXhLhh9hJWb8TI7M01XVP</t>
  </si>
  <si>
    <t>Para la vigencia 2024 se publicaron a tiempo los 14 planes institucionales estipulados en Decreto 612 de 2018. Sin embargo, por un proceso de migración de la sede electrónica que se estaba desarrollando durante el 31 de enero de 2024 se perdieron los archivos cargados durante ese día y se debieron cargar nuevamente en el mes de febrero. Para verificar la fecha de la primera publicación por favor revisar los soportes de la carpeta Drive respectiva.</t>
  </si>
  <si>
    <t>Es un indicador que debe transformarse para lo cual ya existe una propuesta del proceso para 2025, en donde se va a enfocar a medir la oportunidad y calidad del plan en las diferentes etapas por las que pasa: Desde su diseño, publicación, ejecución y aporte a la entidad.</t>
  </si>
  <si>
    <t>Medir el cumplimiento de los planes institucionales a cargo de la OAP que permiten el direccionamiento estratégico institucional, para propender por el cumplimiento eficiente de los objetivos institucionales, sectoriales y metas de gobierno.</t>
  </si>
  <si>
    <t>(# de planes ejecutados dentro del tiempo* definido/total de planes formulados) x 100
* Debe existir un mínimo de 10% de avance en cada mes que será acumulativo hasta finalizar el año.</t>
  </si>
  <si>
    <t>Seguimiento a planes OAP</t>
  </si>
  <si>
    <t>https://docs.google.com/spreadsheets/d/1k3BnvIadEhtpGUXT6tKBSQhhB37sjkr3uBVw3D5c5ek/edit?gid=0#gid=0</t>
  </si>
  <si>
    <t>Medir la ejecución de los recursos frente a lo programado con el propósito de identificar desviaciones para tomar las medidas necesarias y encauzar el rumbo previsto en la planificación del presupuesto.</t>
  </si>
  <si>
    <t>(# de reuniones de seguimiento ejecutadas / # reuniones programadas*) x 100
*Mínimo 1 reunión con cada área cada semestre</t>
  </si>
  <si>
    <t>Anual acumulativo 
con seguimiento semestral</t>
  </si>
  <si>
    <t>≥ 95% SOBRESALIENTE
 ≥ 85% - 94% ACEPTABLE
&lt; 85 % DEFICIENTE</t>
  </si>
  <si>
    <t>Actas de reunión o archivo base de programación_2024</t>
  </si>
  <si>
    <t>https://drive.google.com/drive/folders/1PkH6EAG-TN-WYtuElP1nfKMyqjsFBkjn</t>
  </si>
  <si>
    <t>Durante la vigencia evaluada se llevaron a cabo reuniones con: 
* Dirección General.
* Las tres subdirecciones, Apropiación social y relacionamiento con el ciudadano, Patrimonio e Investigaciones. (Incluyendo los Grupos). 
* La Oficina Jurídica.
* La Oficina de control Interno. 
* La Secretaría General. 
Con el objetivo de hacer seguimiento a la programación presupuestal y de acuerdo a lo evidenciado tomar decisiones enfocadas en la contingencia contractual, de financiamiento, uso de saldos y compromiso de los recursos disponibles.</t>
  </si>
  <si>
    <t>Este indicador debe ajustarse y enfocarse a los resultados de las reuniones por cada dependencia para lo cual ya se tiene una propuesta para iniciar en 2025.</t>
  </si>
  <si>
    <t>Puntaje obtenido en FURAG vigencia actual</t>
  </si>
  <si>
    <t>NUMÉRICO</t>
  </si>
  <si>
    <t>≥ 90 puntos SOBRESALIENTE
entre 80 y 89 puntos ACEPTABLE
≤ 80 puntos DEFICIENTE</t>
  </si>
  <si>
    <t>DAFP resultados FURAG vigencia</t>
  </si>
  <si>
    <t>https://docs.google.com/spreadsheets/d/1Wuac0tYkg16d3AImERVdAC7zK5Z_XDTC/edit?usp=drive_link&amp;ouid=115818046596527104393&amp;rtpof=true&amp;sd=true</t>
  </si>
  <si>
    <t>Se obstuvo una mejora de 12,9 puntos frente al resultado del año inmediatamente anterior y frente al sector se obtuvo el segundo puesto después del ministerio. Lo anterior obedece a los diversos esfuerzos y acompañamientos tanto sectoriales como internos a través de mesas de trabajo y planes específcicos que desde la OAP se plantean cada año para lograr el mantenimiento y mejoramiento de este índice de desempeño institucional.</t>
  </si>
  <si>
    <t>Se obtuvo un resultado aceptable dentro de la meta esperada y un muy buen lugar dentro del sector, es importante el compromiso de toda la entidad para lograr el mantenimiento y mejoramiento del puntaje del índice de desempeño institucional con evidencias cada vez de mayor calidad, coherencia, precisión e integridad.</t>
  </si>
  <si>
    <t>(# políticas que mejoraron en la vigencia/ total de políticas de la vigencia) x 100</t>
  </si>
  <si>
    <t>De las 18 políticas que aplican al ICANH solamente 2 disminuyeron, las demás aumentaron en su puntaje:
* La de Fortalecimiento Organizacional y Simplificación de Procesos debido al aumento en la contratación tema relevante para el fortalecimiento de la entidad lo cual hizo disminuir el puntaje frente al obtenido el año anterior en dos puntos.
* En cuanto a la política de Seguridad Digital se observa que su disminución en dos puntos se puede generar por que las pruebas de recuperación de información y continuidad de los sistemas de información críticos no se realizaron de forma completa.</t>
  </si>
  <si>
    <t>Para lo que respecta al posible aumento del puntaje en ambas políticas se determina:
* Fortalecimiento Organizacional y Simplificación de Procesos: No se logrará para la medición del 2024 debido al aumento que tuvo la entidad en la contratación para dicha vigencia que se esperaba mejorar con la aprobación del rediseño institucional que no se logró.
* En cuanto a la política de Seguridad Digital se espera que el fortalecimiento del equipo del proceso de TI se hayan realizado las pruebas de recuperación de información y continuidad de los sistemas de información críticos de forma completa, lo cual permitirá subir dicho puntaje.</t>
  </si>
  <si>
    <t xml:space="preserve"> </t>
  </si>
  <si>
    <t>Gestión Presupuestal Compromisos</t>
  </si>
  <si>
    <t>Cuantificar la ejecución de la gestión presupuestal en cuanto a compromisos</t>
  </si>
  <si>
    <t>(Monto de compromisos / total de apropiación) x 100</t>
  </si>
  <si>
    <t>Anual
Seguimiento mensual</t>
  </si>
  <si>
    <t>A Diciembre ≥ 97%</t>
  </si>
  <si>
    <t>https://drive.google.com/drive/folders/1_vzqbJ3IYDPRRz0VOa7VhH4JxhooTyf9?usp=drive_link</t>
  </si>
  <si>
    <t>Se cerro el año con el 88%  de la ejecución de compromisos presupuestales por lo que no se cumplío la meta establecida, esto teniendo en cuenta que no se realizó el recaudo de los recursos por Tasas y derechos administrativos por valor de 5,679,000,000 no fue posible la ejecución de estos recursos en el gasto. 
Es importante indicar que este recurso se habia contemplado en la Ley del Plan Nacional de Desarrollo  ¨(…) ARTÍCULO 135.  TASA DE PROTECCIÓN Y MANEJO DE BIENES ARQUEOLÓGICOS. Créese la tasa de cobro por los procedimientos asociados a la protección y manejo de bienes arqueológicos. El Instituto Colombiano de Antropología e Historia -ICANH-, cobrará esta tasa a aquellas personas que requieran de los servicios que actualmente presta, relacionados con el Programa de Arqueología Preventiva - PAP, y las respectivas gestiones para el posterior otorgamiento de las Autorizaciones de Intervención Arqueológica, así como en los demás proyectos, obras o actividades que requieran licencia ambiental, registros o autorizaciones equivalentes ante las autoridades competentes. (…)¨
Sin embargo, ante una demanda de inconstitucionalidad del artículo 135 de la Ley 2294, la Corte Constitucional mediante Sentencia C – 117/24 resolvió declarar inconstitucional el artículo 135, decisión que fue informada mediante comunicado 15 del 11 de abril de 2024.
¨2. Decisión
● Primero Declarar INEXEQUIBLE el artículo 135 de la Ley 2294 de ¨ Por la cual se expide el Plan Nacional de Desarrollo 2022 – 2026¨ Colombia Potencia Mundial de la Vida¨
Esta decisión de inexequibilidad, dejo sin base legal el recaudo programado para 2024, generado la imposibilidad de la asunción de compromisos con esta fuente.</t>
  </si>
  <si>
    <t>Las proyecciones de recaudo realizadas sobre supuestos y decisiones que no dependían de la entidad generan este tipo de resultados, se sugiere tener en cuenta los riesgos y posibles escenarios las principales causas que lo generan tales como:
Supuestos económicos inexactos.
Cambios en el entorno institucional, social, político y legislativo.
Errores en la estimación de costos e ingresos.</t>
  </si>
  <si>
    <t>Gestión Presupuestal Obligaciones</t>
  </si>
  <si>
    <t>Cuantificar la ejecución de la gestión presupuestal en cuanto a obligaciones desagregado en funcionamiento e inversión.</t>
  </si>
  <si>
    <t>(1-obligaciones / total compromisos funcionamiento)
(1-obligaciones / total compromisos inversión)</t>
  </si>
  <si>
    <r>
      <rPr>
        <sz val="8"/>
        <color theme="1"/>
        <rFont val="Arial"/>
      </rPr>
      <t>A Diciembre</t>
    </r>
    <r>
      <rPr>
        <b/>
        <sz val="8"/>
        <color theme="1"/>
        <rFont val="Arial"/>
      </rPr>
      <t xml:space="preserve">
</t>
    </r>
    <r>
      <rPr>
        <sz val="8"/>
        <color theme="1"/>
        <rFont val="Arial"/>
      </rPr>
      <t>Funcionamiento ≤1% 
≤ Inversión 7%</t>
    </r>
  </si>
  <si>
    <t>57% FUN
99% INV</t>
  </si>
  <si>
    <t>45% FUN 
94% INV</t>
  </si>
  <si>
    <t>30% FUN
87% INV</t>
  </si>
  <si>
    <t>34% FUN   
79% INV</t>
  </si>
  <si>
    <t>26% FUN
58% INV</t>
  </si>
  <si>
    <t>20% FUN 
67% INV</t>
  </si>
  <si>
    <t>11,32% FUN
60% INV</t>
  </si>
  <si>
    <t>12,70% FUN
48,51 INV</t>
  </si>
  <si>
    <t>14% FUN
41% INV</t>
  </si>
  <si>
    <t>88% FUN
66% INV</t>
  </si>
  <si>
    <t>87% FUN
75% INV</t>
  </si>
  <si>
    <t>93% FUN
93% INV</t>
  </si>
  <si>
    <t xml:space="preserve">Se da cumplimiento entorno "reserva presupuestla" a la inversión. Sin embargo en funcionamiento se superó el tope de reserva presupuestal para funcionamiento. </t>
  </si>
  <si>
    <t>Se deben establecer controles para los recursos que no se alcanzaron a obligar al mes de diciembre revisando las adiciones a los contratos en ejecución y la suscripción a nuevos contratos del último trimestre.</t>
  </si>
  <si>
    <t>(total del recaudo - valor total de CDP expedidos recursos propios)</t>
  </si>
  <si>
    <t>Mensual con corte 20 y
Seguimiento semestral</t>
  </si>
  <si>
    <t>-$ 283.927.784,51</t>
  </si>
  <si>
    <t>-$ 118.764.598,27</t>
  </si>
  <si>
    <t>-$ 587.765.223.29</t>
  </si>
  <si>
    <t>-$ 359.300.318.15</t>
  </si>
  <si>
    <t xml:space="preserve">-$ 589.032.968.15 
</t>
  </si>
  <si>
    <t>-$ 532.309.503.27</t>
  </si>
  <si>
    <t xml:space="preserve">-$ 236.085.956,27 
</t>
  </si>
  <si>
    <t xml:space="preserve">-$ 21.452.556.27 
</t>
  </si>
  <si>
    <t>$ 221.289.443.73</t>
  </si>
  <si>
    <t>Se presenta mayor recaudo el cual permite tener disponibilidad de recursos propios para asumir compromisos</t>
  </si>
  <si>
    <t>Se observa que el control ejecutado de no permitir la expedición de CDP con recursos propios superando el recaudo de efectivo fue efectivo.</t>
  </si>
  <si>
    <t>Identificar el nivel de cumplimiento del PAC por área o dependencia para generar las alertas tempranas y mejorar la gestión de toda la entidad.</t>
  </si>
  <si>
    <t>(Valor de recursos* ejecutados PAC / recursos programados PAC) x 100 por área o dependencia
*Recursos Nación</t>
  </si>
  <si>
    <t xml:space="preserve">1. Gastos de personal 97%
2. Gastos Generales:99,76% 
3.Inversion Menor Cuantia:: 90.77%
</t>
  </si>
  <si>
    <t xml:space="preserve">1. Gastos de personal 95,50%
2. Gastos Generales:100% 
3. Inversion Menor Cuantia: 92.73%
</t>
  </si>
  <si>
    <t xml:space="preserve">1. Gastos de personal 95,50%
2. Gastos Generales:100% 
3. Inversion Menor Cuantia: 90,87%
</t>
  </si>
  <si>
    <t xml:space="preserve">1. Gastos de personal 98%
2. Gastos Generales:91% 
3. Inversion Menor Cuantia: 90,28%
</t>
  </si>
  <si>
    <t xml:space="preserve">1. Gastos de personal 94%
2. Gastos Generales:100% 
3. Inversion Menor Cuantia: 100%
</t>
  </si>
  <si>
    <t xml:space="preserve">1. Gastos de personal 99%
2. Gastos Generales:100% 
3. Inversion Menor Cuantia: 99,97%
</t>
  </si>
  <si>
    <t xml:space="preserve">1. Gastos de personal 100%
2. Gastos Generales:100% 
3. Inversion Menor Cuantia: 99,83%
</t>
  </si>
  <si>
    <t xml:space="preserve">1. Gastos de personal 100%
2. Gastos Generales:100% 
3. Inversion Menor Cuantia: 99,75%
</t>
  </si>
  <si>
    <t xml:space="preserve">1. Gastos de personal 99%
2. Gastos Generales:97% 
3. Inversion Menor Cuantia: 98%
</t>
  </si>
  <si>
    <t xml:space="preserve">1. Gastos de personal 97%
2. Gastos Generales:99,5% 
3. Inversion Menor Cuantia: 99,9%
</t>
  </si>
  <si>
    <r>
      <rPr>
        <sz val="9"/>
        <color theme="1"/>
        <rFont val="Calibri"/>
      </rPr>
      <t xml:space="preserve">1. Se ejecutó el 99% del gasto aprobado para gastos de personal, con una eficiente gestión de los recursos, el sobrate corresponde a situaciones administrativas imprevistas.
</t>
    </r>
    <r>
      <rPr>
        <b/>
        <sz val="9"/>
        <color theme="1"/>
        <rFont val="Calibri"/>
      </rPr>
      <t xml:space="preserve">2. </t>
    </r>
    <r>
      <rPr>
        <sz val="9"/>
        <color theme="1"/>
        <rFont val="Calibri"/>
      </rPr>
      <t xml:space="preserve">Se alcanzó una ejecución del 99,59% en los gastos de funcionamiento, con un 0,41% por utilizar ya que algunos servicios no fueron recibidos a satisfaccion más sin embargo de demuestra una utilización óptima de los recursos asignados.
</t>
    </r>
    <r>
      <rPr>
        <b/>
        <sz val="9"/>
        <color theme="1"/>
        <rFont val="Calibri"/>
      </rPr>
      <t xml:space="preserve">3. </t>
    </r>
    <r>
      <rPr>
        <sz val="9"/>
        <color theme="1"/>
        <rFont val="Calibri"/>
      </rPr>
      <t>En los gastos de inversión, se ejecutó un 99,99 % del presupuesto asignado con un 0,01% de no utilización, demostrando una gestión eficiente y coordinada con las áreas responsables, priorizando la optimización de los recursos. Es importante aclarar que para la ejecución de PAC del mes de Diciembre, no se aprobó la solicitud total de PAC de la posición de gastos de Inversión por parte del Ministerio de Hacienda y no se atendió la suma de $900.000.000 cuya justificación de aprobación por menor valor fue” Se aprueba la solicitud considerando las metas establecidas por el CONFIS y la disponibilidad de caja de la nación para el mes de diciembre, garantizando la priorización del sostenimiento básico institucional y los programas sociales de alto impacto; razón por la cual se constituyen algunas reservas presupuestales por esta posición de gasto, de bienes y servicios que se recibieron en la vigencia 2024 pero que por falta de pac no fue posible tramitar su pago. Sin embargo, con los recursos asignados se logró una ejecución optima debido a los seguimientos y controles, en reuniones semanales en donde se verificaron los saldos y se hizo seguimiento a los recursos que fueron asignados a la entidad.</t>
    </r>
  </si>
  <si>
    <t>Identificar las principales causas de anulación en las obligaciones para mejorar lo que sea susceptible a ello.</t>
  </si>
  <si>
    <t>De acuerdo al análisis trimestral realizado, el indicador de obligaciones anuladas correspondiente al cuarto trimestre de 2024 ascendio al 0,72%, evidenciando un margen positivo para el VI trimestre en el área contable en cuanto a las obligaciones trimestrales anuladas Vs. Las obligaciones trimestrales contabilizadas. Sin embargo este indicador es mayormente afectado por motivos externos al área y se espera que las mismas realicen una planeacion adecuada para minimizar este porcentaje para el 2025</t>
  </si>
  <si>
    <t>El indicador cumple con la meta establecida sin embargo se debe fortalecer el análisis plasmado especificando y clasificando áreas y motivos externos que siguen afectando al indicador e igualmente dejar plasmadas acciones claras para trabajar en su disminución.</t>
  </si>
  <si>
    <t>Cumplimiento en el plan Estratégico de Talento Humano</t>
  </si>
  <si>
    <t>Establecerel grado de cumplimiento de los planes asociados a Talento Humano frente a la planeación de cada uno.</t>
  </si>
  <si>
    <t>(Σ de los resultados del cumplimiento del plan de bienestar,capacitación S&amp;SO, previsión de recursos y vacantes) / # planes) x 100</t>
  </si>
  <si>
    <t>Plan Estratégico de Talento Humano</t>
  </si>
  <si>
    <t>https://drive.google.com/drive/folders/1ci6RcufTdvYtFsWZWaCdZOtVN1T6Q-QU?usp=drive_link</t>
  </si>
  <si>
    <t>A partir del avance respectivo en los indicadores asociados a;  plan de bienestar,capacitación, SST, previsión de recursos y vacantes, se realiza la medición del indicador, rescatando el avance aceptable que hubo en las acciones que componen principalmente los planes de bienestar y capacitación, logrando abordar al cierre de la vigencia 2024 más del 80% de cumplimiento del Plan Estratégico de Talento Humano. Se relaciona el link de la ruta de las evidencias que recogen los soportes de los planes mencionados son sus porcentajes particulares de cumplimiento descritos en los indicadores siguientes.</t>
  </si>
  <si>
    <t>Se cumple con una meta aceptable bajo el promedio de los planes que componen el PETH, sin embargo bajo el análisis de las evidencias cargadas en el link correspondiente, no es posible determinar para cada plan el cronograma de actividades concretas frente al cual se genera el comparativo de lo ejecutado y lo planeado para así obtener el resultado de cada indicador en una medición porcentual. Para el 2025 con el cambio del formato de planes institucionales implementado por la OAP, se espera subsanar este inconveniente.</t>
  </si>
  <si>
    <t>Cumplimiento en el plan de bienestar.</t>
  </si>
  <si>
    <t>Establecerel grado de cumplimiento del plan de bienestar frente a la planeación del mismo.</t>
  </si>
  <si>
    <t>(Cantidad de actividades ejecutadas / Total actividades planeadas)*100</t>
  </si>
  <si>
    <t>Plan de bienestar.</t>
  </si>
  <si>
    <t>https://drive.google.com/drive/folders/1UF_lCVuh4DWs5Wuvnsvlm4_QZzoL2oS9?usp=drive_link</t>
  </si>
  <si>
    <t xml:space="preserve">En el plan de bienestar se realizaron actividades que se encaminaron a incentivar el sentido de pertenencia y apropación institucional, como las ños,siguientes:,a) reducción del estrés laboral a través de la rumboterapia, b) día de la familia, c) incentivos por cumpleaños, d) Cierre de gesión, e incentivo por uso de bicileta, f) carreras atléticas,g) conmemoración del servidor público entre otras, lo anerior, ha permitido que tanto funcionarios como contratistas se integren y utilicen tiempo de cuidado para ellos mismos y sus familias.. </t>
  </si>
  <si>
    <t>No se cumple con la meta establecida quedando una calificación deficiente para la implementación del plan de bienestar, adicionalmente bajo el análisis de las evidencias cargadas en link correspondiente, no es posible determinar para este plan el cronograma de actividades concretas frente al cual se genera el comparativo de lo ejecutado y lo planeado para así obtener el resultado de avance de dicho plan. Para el 2025 con el cambio del formato de planes institucionales, implementado por la OAP, se espera tener subsanado este inconveniente.</t>
  </si>
  <si>
    <t>Cumplimiento en el plan de capacitación.</t>
  </si>
  <si>
    <t>Establecerel grado de cumplimiento del plan de capacitación frente a la planeación del mismo.</t>
  </si>
  <si>
    <t>Plan de capacitación.</t>
  </si>
  <si>
    <t>https://drive.google.com/drive/folders/1V4DDU8qm2g6RWIEpkNQv0vxtLbFVNd0n?usp=drive_link</t>
  </si>
  <si>
    <t>En el programa de capacitación se desarrollaron capacitaciones, charlas, cursos y talleres relevantes para los funcionarios y contratitas, es importante señalar que la asistencia y participación no se logró en un 100% , es por ello que se requiere realizar una evaluación efectiva de las necesidades de capacitación para ajustar las temáticas y obtener mayor concurrencia.</t>
  </si>
  <si>
    <t>Se cumple con la meta establecida quedando en una calificación sobresaliente para la implementación del plan de capacitación, sin embargo bajo el análisis de las evidencias cargadas en el link correspondiente, no es posible determinar para este plan el cronograma de actividades concretas frente al cual se genera el comparativo de lo ejecutado y lo planeado para así obtener el resultado de avance de dicho plan. Para el 2025 con el cambio del formato de planes institucionales, implementado por la OAP, se espera tener subsanado este inconveniente.</t>
  </si>
  <si>
    <t>Cumplimiento en el plan de previsión de recursos y de vacantes</t>
  </si>
  <si>
    <t>Establecerel grado de cumplimiento del plan de previsión de recursos y de vancantes frente a la planeación de los mismos.</t>
  </si>
  <si>
    <t>Plan de previsión de recursos y de vacantes</t>
  </si>
  <si>
    <t>https://drive.google.com/drive/folders/1iQJEaehGou95Jx7HQjGMipRKig2HYyll?usp=drive_link</t>
  </si>
  <si>
    <t xml:space="preserve">A corte del 31 de diciembre de 2024 de la planta global de 111 empleos, fueron provistos 105, quedaron vacantes 6 empleos. 
Durante la vigencia de 2024, se aperturaron 3 convocatorias dentro de las cuales se surtio el proceso de encargos. </t>
  </si>
  <si>
    <t>Se cumple con la meta establecida quedando en una calificación sobresaliente para la implementación del plan de previsión de recursos y de vacantes, sin embargo bajo el análisis de las evidencias cargadas en el link correspondiente, no es posible determinar para este plan el cronograma de actividades concretas frente al cual se genera el comparativo de lo ejecutado y lo planeado para así obtener el resultado de avance de dicho plan. Para el 2025 con el cambio del formato de planes institucionales, implementado por la OAP, se espera tener subsanado este inconveniente. Es importante mejorar el análisis con mayor detalle de cuáles son las seis vancantes que continuan y el porqué de su falta de cubrimiento para dejar evidencia de la gestión de TH y de las demás áreas ivolucradas si es el caso.</t>
  </si>
  <si>
    <t>Cumplimiento en el plan de seguridad y salud en el trabajo</t>
  </si>
  <si>
    <t>Establecer el grado de cumplimiento del plan de seguridad y salud en el trabajo frente a la planeación del mismo.</t>
  </si>
  <si>
    <t>Plan de seguridad y salud en el trabajo</t>
  </si>
  <si>
    <t>https://drive.google.com/drive/u/2/folders/1tGuCs9ceMd2GAZzA5FkcaxIl2NpJD4D2</t>
  </si>
  <si>
    <t xml:space="preserve">Para el mes de Diciembre se presenta actualización y cierre de las actividades de SST. </t>
  </si>
  <si>
    <t>Establecer el número de novedades en un periodo para determinar acciones correctivas con el fin de estabilizar el proceso de liquidación de nómina.</t>
  </si>
  <si>
    <t>https://drive.google.com/drive/folders/1iGWAN1RUz3KqJtH-KxNrB3Tzk_D_satC?usp=drive_link</t>
  </si>
  <si>
    <t xml:space="preserve">Agosto: para el mes de agosto se presenta error en una liquidaciónde un funcionario, la cual se subsana en la liquidación de septiembre del 2024. </t>
  </si>
  <si>
    <t>Este indicador se debe cambiar, si bien muestra estabilidad en los dos años que lleva su medición debería analizar otra perspectiva del error pasando de evaluar cantidad a un análisis del porqué sucede el error y siendo diferente o el mismo se repite o vuleve a suceder cada determinado tiempo.</t>
  </si>
  <si>
    <t>(# de siniestros reportados/ Total de siniestros en el periodo) *100</t>
  </si>
  <si>
    <t>https://drive.google.com/drive/folders/151jaasaW15hTL1Pyb_rCYiLFgoZB55OK?usp=drive_link</t>
  </si>
  <si>
    <t>Durante el periodo reportado no se presentadon situaciones de sinietros que afectaran el cumplimiento del indicador.
Durante el segundo semestre se tienes dos siniestros en los meses de agosto (reposición de 4 equipos de cómputo) y noviembre (1 equipo de cómputo) lo cuales se reportaron a tiempo y se encuentran en gestión del asegurador.
Al cierre de la vigencia, con fecha de corte al 30 de enero de 2025, se reportaron 3 siniestros presentados ante Jargu el año 2024; de tipo Todo Riesgo Daño Material, encontrando;
1) la Reposición de 4 equipos de cómputo - estado: Pendiente tomador / asegurado,  Se adjunta Oficio de Reclamación y Acuse recibido de JARGU
2) la reposición de 1 equipo de cómputo portátil - estado: Pagado -  Se adjunta Comprobante de Pago - Proveedor Onix
3) la repocisión de 2 teléfonos - estado: Pendiente Aseguradora -  Se adjunta Oficio de Reclamación y Acuse recibido de JARGU</t>
  </si>
  <si>
    <t>Este indicador debe replantearse, ya que se muestra estable durante dos años que se ha venido midiendo y se este cambio se ha solicitado y se trabajó con el enlace asignado el año pasado, sin embargo a la fecha no se ha replanteado. Frente a lo reportado de siniestros durante el 2024 se debe establecer acciones de al menos lo que se reporta al proveedor por robo o pérdidas para gestionar con las áreas lo pertinente a este tipo de riesgo y su minimización. En cierre de la vigencia 2023 se reportó el daño del balcón de la casa misional y a la fecha no se observa subsanación de este tema, sería importante analizar en que va dicho caso pues no se observa nada en el análisis respectivo.</t>
  </si>
  <si>
    <t>(Actividades ejecutadas dentro de los plazos establecidos*/ actividades programadas) x 100 a nivel territorial. * Cronograma</t>
  </si>
  <si>
    <t>Informe de actividades de mantenimiento</t>
  </si>
  <si>
    <t>https://drive.google.com/drive/folders/1y9QTpp1ZSlSR8PZ6klJI8QE97qChNobD?usp=drive_link</t>
  </si>
  <si>
    <r>
      <rPr>
        <u/>
        <sz val="8"/>
        <color rgb="FF000000"/>
        <rFont val="Arial"/>
      </rPr>
      <t xml:space="preserve">No exite un plan de mtto para la vigencia 2024, sin embargo se realizaron las fichas técnicas y los estudios previos para la elaboración de los documentos precontractuales relacionados con el mantenimiento de pozos sépticos, mantenimiento de equipos y herramientas, mantenimiento de cubiertas, fumigación, y mantenimiento de vehículos. Actualmente, los contratos de fumigación y mantenimiento de vehículos se encuentran en ejecución, así como el de pozos sépticos. Adicionalmente, se ha iniciado el diagnóstico y puesta en funcionamiento de la taquilla en San Agustín. 
Además, el área de infraestructura ha completado el levantamiento arquitectónico tanto de la sede administrativa como del nuevo edificio, con la redistribución de espacios asignados a las áreas funcionales teniendo en cuenta la ampliación en la Sede nueva del ICANH, lo cual generó el acondicionamiento de espacios, ampliación de redes y equipos tecnológicos para el funcionamiento. Adicionalmente se realizó mantenimiento a la cubierta de la Bodega Boyacá Real (SAE).
Simultáneamente a la gestión logística, en 2024 se ejecutaron los siguientes contratos: </t>
    </r>
    <r>
      <rPr>
        <u/>
        <sz val="8"/>
        <color rgb="FF1155CC"/>
        <rFont val="Arial"/>
      </rPr>
      <t>https://drive.google.com/drive/folders/1vPVDMx3btx8RsdCX0qarfFAjRehNjaSR?usp=drive_link</t>
    </r>
    <r>
      <rPr>
        <u/>
        <sz val="8"/>
        <color rgb="FF000000"/>
        <rFont val="Arial"/>
      </rPr>
      <t xml:space="preserve">
o         Muebles Especiales - C 507 de 2023 - ESTADO: Liquidado
o         Muebles Generales - C 479 de 2023  - ESTADO:  Liquidado
o         Data center - C 511 de 2023  - ESTADO: Ejecutado y en proceso de liquidación
o         Auditorio - C 509 de 2023  - ESTADO: Liquidado
o         Mantenimiento de Equipos - C 489 de 2023  - ESTADO: Ejecutado 
o         Mantenimiento de Vehículos - C 432 de 2024 y el C 478 de 2023  - ESTADO: Ambos ejecutados (mínima cuantía)
o         Mantenimiento de Pozos Sépticos - C 587 de 2024  - ESTADO: En ejecución
o         Mantenimiento de Aires acondicionados - C 398 de 2023  - ESTADO: Ejecutado   (mínima cuantía)
o         Fumigación - C 570 de 2024  - ESTADO: En ejecución
o         Jardinería - C 516 de 2024  - ESTADO: Ejecutado  (mínima cuantía)
o         Suministro de Cubiertas y mantenimiento - C 608 de 2024  - ESTADO: En ejecución
o         Adquisición e instalación de equipos tecnológicos - C 503 de 2023  - ESTADO: Ejecutado y en proceso de liquidación
o         Renovación de Redes Eléctricas (Parque Tierradentro- Parque San Agustín) - C 508 de 2023  - ESTADO: Ejecutado y en proceso de liquidación
o         Contrato de Interventoría del Contrato 508 de 2023 - C 514 de 2023  - ESTADO: 
Desde el proceso de infraestructura dentro de la gestión administrativa y logística, se realizó la formulación técnica, seguimiento y supervisión de los contratos mencionados, proveyendo los insumos necesarios para adelantar los procesos precontractuales, contractuales y poscontractuales. Cuentas de cobro, comités técnicos e informes de ejecución parciales y/o finales. También se brindó asistencia técnica y administrativa al personal en las regiones encargado de mantenimiento de los Parques Arqueológicos, en la gestión logística eficiente y austera de insumos, materiales y herramientas, incluyendo su transporte.</t>
    </r>
  </si>
  <si>
    <t>Este indicador presentó durante la vigencia el inconveniente de no contar con un plan, programa o cronograma que diera la línea base para poder ir analizando el avance en cada cuatrimestre de la gestión respectiva, por lo cual las cifras reportadas en los meses de abril y agosto son totalmente subjetivas y la de diciembre, a pesar de que en su análisis se observan muchas actividades ejecutadas, queda en cero ya que no se puede obtener una cifra real frente a un plan de mantenimiento que nunca se planteo. A este indicador se le solicito en varias ocasiones elaborar un plan no solo enfocado a la infraestructura física sino a la maquinaria, los equipos y los vehículos que tiene la entidad, identificando tanto lo preventivo a realizar como lo correctivo que va saliendo en dichos aspectos; lo anterior se trabajó con el enlace el año 2024 sin embargo a la fecha no se ha recibido el ajuste al indicador o la creación formal del plan.</t>
  </si>
  <si>
    <t>https://drive.google.com/drive/folders/13P3BOMA9Z04EkVNAFYuklVGEjA1w_5b3?usp=drive_link</t>
  </si>
  <si>
    <t xml:space="preserve">El Plan Institucional de Gestión Ambiental (PIGA) se encuentra en proceso de validación; sin embargo, el Área Funcional de Talento Humano ha implementado acciones orientadas al control y prevención de riesgos en el Parque Arqueológico de Tierradentro, en estrecha colaboración con los trabajadores de la entidad.
Estas acciones reflejan un compromiso con la sostenibilidad ambiental y la seguridad laboral, que son pilares fundamentales del PIGA, aun cuando este no haya sido formalmente aprobado. Las medidas adoptadas por Talento Humano no solo mitigan riesgos específicos del entorno laboral, sino que también fomentan una cultura de responsabilidad ambiental entre los empleados y colaboradores.
El trabajo conjunto con los trabajadores demuestra que la implementación de prácticas preventivas y sostenibles puede iniciarse desde las áreas operativas, alineándose con los objetivos del PIGA. Esto no solo garantiza el cumplimiento anticipado de las metas ambientales, sino que también fortalece la integración de los principios de sostenibilidad en los procesos institucionales, promoviendo un ambiente de trabajo seguro, consciente y respetuoso del patrimonio natural y cultural del parque.
El seguimiento que se reporta corresponde al mes de septiembre es en relación al avance de validación del PIGA y el correspondiente al mes de Octubre hace referencia a las acciones desarrolladas en el Parque. 
Para el año 2024 el ICANH apoyó en el marco del plan de trabajo ambiental, la actividad de recolección de residuos sólidos realizada en el parque arqueológico Tierradentro, en el participaron comunidades indígenas y campesinas. 
Como resultado de la actividad se realizó la recolección de residuos sólidos identificados en los senderos del parque, esta actividad busca prevenir en el corto tiempo incendios forestales por conatos de incendios originados por la mala disposición de los residuos sólidos en el territorio. </t>
  </si>
  <si>
    <t>Este indicador no pudo ser validado durante la vigencia del 2024 ya que no se logró formalizar el PIGA de quien es responsable el Proceso de Gestión Administrativa y Logística, por tanto las cifras colocadas en los meses de junio, julio y noviembre no pueden ser verificadas ni contrastadas frente a una planeación. Es importante con un plan y no acciones desarticuladas que si bien muestran avance están enfocada en un solo parque y no evidencian acciones estandarizadas como entidad a todas las sedes y parques.</t>
  </si>
  <si>
    <t>(Cantidad de Residuos Gestionados adecuadamente / Cantidad de Residuos Generados) X 100 (Por tipo de residuos)</t>
  </si>
  <si>
    <t>https://drive.google.com/drive/folders/1lG7nFqoLtKWgHh1WNt5wsTVEIR-uEFB8?usp=drive_link</t>
  </si>
  <si>
    <t xml:space="preserve">En cumplimiento de las políticas de manejo responsable de residuos sólidos y en coordinación con la asociación de recicladores con la cual se tiene establecido un convenio, se reportaron los siguientes resultados:
Julio: un total de 241 kg de residuos sólidos recolectados.
Septiembre: un total de 209 kg de residuos sólidos recolectados.
Estos residuos fueron diversificados en las siguientes categorías: papel, cartón, plástico, vidrio y chatarra, evidenciando el compromiso institucional con la correcta separación en la fuente y el reciclaje.
Este esfuerzo conjunto no solo contribuye al cumplimiento de los objetivos ambientales establecidos por la institución, sino que también fortalece la labor de los recicladores, promoviendo la economía circular y reduciendo el impacto ambiental generado por los residuos.
La disminución en el volumen entre julio y septiembre podría interpretarse como una mejora en la gestión interna de los residuos, lo que refleja un impacto positivo en la reducción de desechos generados o en la optimización de su manejo. Estos resultados son un avance hacia una gestión sostenible, alineada con las metas del Plan Institucional de Gestión Ambiental (PIGA).
Para el mes de Noviembre, se realizó el tercer corte de recolección de residuos generados en el ICANH, esta vez en la sede de la Bodega Boyacá Real de la SAE. Pero no se cuenta con el respectivo soporte, que está a la espera de ser enviado por la Asociación de recicladores.
Para el cierre de la vigencia, con fecha de corte al 31 de diciembre, se reportan en total 3 oportunidades en donde la asociación de recicladores llegaron a las sedes en Bogotá del ICANH, con el objetivo de realizar la recolección de los residuos generados.  </t>
  </si>
  <si>
    <t>Si bien en la descripción del análisis muestran avances en algunos aspectos y meses solo para la ciudad de Bogotá, ya que no se tienen datos en otras sedes ni parques, este análisis no es coherente con las cifras colocadas en donde bajo la fórmula del indicador se observa que la entidad no gestiona adecuadamente sus residuos, los cuales tampoco están discriminados por tipo como lo pide la fórmula, en un 70% en junio y julio, en un 60% en noviembre y en un 100% en diciembre, lo cual implicaría posibles multas y sanciones. Por ende se observa que solo se colocaron datos y análisis totalmente desarticulados. Se solicita nuevamente, como se hizo durante toda la vigencia del 2024, que se requiere contar con un nuevo enfoque del indicador y evidencias más objetivas y cotundentes a nivel nacional. Es importante que las acciones de este indicador igualmente estén articuladas al PIGA y evidencien acciones estandarizadas como entidad a todas las sedes y parques donde tiene presencial el ICAHN.</t>
  </si>
  <si>
    <t>https://drive.google.com/drive/folders/1lyrh4H-GnvQigkrYJu4vJPyrFk0qjnvh?usp=drive_link</t>
  </si>
  <si>
    <t>(Número de inventarios verificados sin novedad (pérdida o daño no reportado de bienes y activos físicos) / Número de inventarios verificados) x 100</t>
  </si>
  <si>
    <t>Reporte de inventarios del Módulo de activos del aplicativo contable</t>
  </si>
  <si>
    <t>https://drive.google.com/drive/folders/1jJ4LQYPKM0t6889QrCw7-EGIY3Lstut3?usp=drive_link</t>
  </si>
  <si>
    <t>El 50 % de los inventarios relacionados y verificados, corresponden a: casa administrativa, casa misional, casa nueva , sede de Tumaco, sede de San José de Guaviare, Grupo de gestión documental, Parque Santa Maria de la antigua del Darién, es decir 7 de 14 inventarios priorizados por ubicación.  Los demás inventarios es decir 7 más, se verificarán en los meses de noviembre y diciembre de 2,024, con la posiblidad de que el parque Tierradentro por problemas de orden público se realice virtual.  Con respecto a la casa nueva, los inventarios se encuentran a nombre de John Jairo Ortega, funcionario del área de almacén ya que en el momento de la verificación los bienes estaban ubicadas en los sitios requerifos pero sin un responsable porque aún no se han hecho los traslados.  Pero en el momento en que se pasen a la sede nueva las área desegnadas, se asignarán los muebles y equipos respectivos.
Finalizando la vigencia 2024, a 23 de diciiembre, se realizaron 13 de 14 inventarios, entre el 8 de noviembre y 6 de diciembre 2024 se realizaron los inventarios de los parques: Tierradentro, Idolos, Piedras, San Agustín, Santa Marta, Teyuna; quedando pendiente unicamente La Bodega de la SAE, ya que debido a la dificultad para coordinar con las actividades de la persona encargada de abrir la bodega (funcionario de infraestructura), y las del área de almacén las cuales se cruzaban no, se logró realizar. Con la ejecución de los 6 inventarios mencionados se logra un porcentaje de ejecución del 93%
Es de aclarar que los hallazgos encontratos en los inventarios se subsanaron durante el proceso de revisión, estos hallazgos se indican en el informe Anual de Inventarios, el cual se adjunta a la Evidencia.</t>
  </si>
  <si>
    <t>El indicador no se mide adecuadamente ya que la fórmula está enfocada al número de inventarios verificados sin novedad y lo que midieron fue solamente la ejecución de inventarios frente a una planeación, sin tener en cuenta las novedades encontradas en dichos inventarios, por ende se puede interpretar que no fueron reportadas al Proceso de GAL para en caso de pérdida o robo, una adecauda gestión del indicador ed seguros.
Es muy importante analizar la fórmulay el objetivo de este indicador ya que lo que se busca en reportar todas esas inconsistencias que se encuentran en cada inventario realizado para poder con cifras, hechos yd atos mostrar a las áreas lo que deben mejorar en el manejo de activos.</t>
  </si>
  <si>
    <t>Oportunidad en la gestión contractual Persona Natural</t>
  </si>
  <si>
    <t>Evaluar la oportunidad en la gestión de los contratos con persona natural con el fin de garantizar la adecuada y oportuna operación de la entidad.</t>
  </si>
  <si>
    <t>(Número de contratos de prestación de servicios profesionales y de apoyo a la gestión con persona natural tramitados dentro de los quince días calendarios siguientes a la fecha de radicación en el área funcional de contratos y convenios /total de solicitudes contratos de prestación de servicios profesionales y de apoyo a la gestión con persona natural) x 100</t>
  </si>
  <si>
    <t>Mensual con seguimiento semestral</t>
  </si>
  <si>
    <t>Registro de trámites / base de contratación 2024/ SECOP II</t>
  </si>
  <si>
    <t>N/A</t>
  </si>
  <si>
    <t>SOPORTE INDICADORES.xlsx</t>
  </si>
  <si>
    <t>Para la gestión realizada en el segundo semestre, se evidencia un porcentaje de cumplimiento sobre el 100%, se puede evidenciar que el proceso ha cumplido con los plazos establecidos en los procedimientos para adelantar la contratación de persona natural de la entidad, para el mes de diciembre no se radico al área solicitudes de contratación de contratos de prestación de servicios y apoyo a la gestión, razón por la cual no se podra medir.</t>
  </si>
  <si>
    <t>Evaluar la oportunidad en la gestión de los contratos con persona jurídica con el fin de garantizar la adecuada y oportuna operación de la entidad.</t>
  </si>
  <si>
    <t>(Número de contratos con persona jurídica publicados dentro del mes de la solicitud/total de solicitudes persona jurídica) x 100</t>
  </si>
  <si>
    <t>Base de trámites / Base de seguimiento procesos.</t>
  </si>
  <si>
    <t>SOPORTE INDICADORES PROCESOS.xlsx</t>
  </si>
  <si>
    <t xml:space="preserve">Para la gestión realizada en los meses de septiembre, octubre y noviembre, se evidencia un porcentaje que el porcentaje de cumplimiento tuvo una variación, teniendo en cuenta que, los procesos de contratación no fueron publicados dentro los quince días establecidos en el procedimiento, esto se debe a los diferentes requerimientos de  ajustes solicitados y devolución de estos al área.
Para el mes de diciembre no se radico al área solicitudes de procesos de contratación.
</t>
  </si>
  <si>
    <t>Evaluar la oportunidad en la gestión de los convenios en el que ingresen recursos a la entidad, con el fin de garantizar una ejecución oportuna de los mismos.</t>
  </si>
  <si>
    <t>No contratos(convenios) firmados antes de junio / total de contratos (convenios solicitados en la vigencia) x100</t>
  </si>
  <si>
    <t>≥ 84% Satisfactorio
&gt;70 y 84 Aceptable
≤ 70 Deficiente</t>
  </si>
  <si>
    <t>Base de convenios contra lo planeado por las áreas.</t>
  </si>
  <si>
    <t>SOPORTE INDICADORES CONVENIOS</t>
  </si>
  <si>
    <t>Evaluar que las modificaciones realizadas al PAA sean revisadas previo al comité de contratación.</t>
  </si>
  <si>
    <t>(# de modificaciones con revisión previa*/ total modificaciones solicitadas) X 100
* Antes del comité de contratación y con revisión tanto del área de contratos como de la Oficina Asesora de Planeación.</t>
  </si>
  <si>
    <t>Mensual con seguimiento trimestral</t>
  </si>
  <si>
    <t>Solicitud Modificación PAA</t>
  </si>
  <si>
    <t>https://drive.google.com/drive/folders/1M9Potue2dqELG9utFh4a64tji26SwqP-?usp=drive_link</t>
  </si>
  <si>
    <t>Para los meses de sepiembre y octubre se evidencia un cumplimiento del 100%, esto se debe a que la gestión realizada para los modificaciones al PAA son revisadas por el área de contratos y la oficina de planeación antes de asistencia al cómite de contratación, está actividad se realiza mediante una mesa de trabajo de las personas involucradas por cada una de las áreas.
Para los meses de noviembre y diciembre los cómites realizados no modificaron líneas del PAA, se programaron para la revisioón de procesos de contratación en curso.</t>
  </si>
  <si>
    <t>≥ 95% SOBRESALIENTE
≥ 85% ACEPTABLE
≤ 75% DEFICIENTE</t>
  </si>
  <si>
    <t>https://drive.google.com/drive/folders/1_sclkWwpaIlC53R-yEYO7Gtya95dizF4?usp=drive_link</t>
  </si>
  <si>
    <t>Determinar el cumplimiento de PINAR frente a las acciones planteadas en éste.</t>
  </si>
  <si>
    <t>PINAR</t>
  </si>
  <si>
    <t>Registro de incidentes para el periodo 2024</t>
  </si>
  <si>
    <t>87 %</t>
  </si>
  <si>
    <t>- Para el mes de enero se presento indisponibilidad en la sede electronica y las plataformas de cerarco y colecciones etnograficas por la migracion realizada a la infraestructura tecnologica de ICANH.
- Para los meses de mayo y junio se presento caidas frecuentes en el servicio de internet por problemas de fibra optica y en el servicio de biblioteca.
- Para el mes de junio, julio y agosto se presento caida total en el servicio de telefonia a lo cual al proveedor aun no da solución informado que esta arreglando la fibra optica que llega a la sede misional.
- Para el mes de septiembre se presento caida total en el servicio de tefonia e interntet a lo cual se dio solucion a traves de un ticket de soporte al proveedor de internet,
- Para el mes de Octubre, se presento caida en el sitio de revistas y se reporto en la matriz de segimiento.
- Para el mes de Noviembre se presento caida en el sitio de cerarco y se reporto en la matriz de segumiento.
- Para el mes de Diciembre se presento caida en el sitio de publicaciones y se reporto en la matriz de seguimiento.
Es importante destacar que, con el seguimiento realizado y reportado en la matriz adjunta al reporte, se logró dar solución efectiva a las diferentes fallas presentadas. En tal sentido, durante el año 2024, en promedio se tuvo un funcionamiento efectivo de las plataformas y sistemas de información del 97%.</t>
  </si>
  <si>
    <t>https://docs.google.com/spreadsheets/d/1__XotZ_Kx05JcAPc8SqG2Fsi1EXAtavX/edit?gid=1022952842#gid=1022952842</t>
  </si>
  <si>
    <t>Implementación y gestión del PESI</t>
  </si>
  <si>
    <t>Establecer el grado de cumplimiento de las actividades establecidas en el PESI: Planes de Tratamiento de Riesgos de Seguridad y Privacidad de la  Información y Seguridad y Privacidad de la Información.</t>
  </si>
  <si>
    <t>Planes de Tratamiento de Riesgos de Seguridad y Privacidad de la Información y Seguridad y Privacidad de la Información (o seguimientos realizados a estos temas).</t>
  </si>
  <si>
    <t>https://drive.google.com/drive/folders/1OKNsu2t04Fem5uZpkJk7vStn-G3qfsWh?usp=drive_link</t>
  </si>
  <si>
    <t>Medir la efectividad del sistema del control interno de la entidad mediante la implementación de las herramientas dispuestas por el DAFP para tal efecto.</t>
  </si>
  <si>
    <t>https://drive.google.com/drive/folders/1ET-XUrjlNDsodnSxCE_BuBBdn7LHlIZ0?usp=drive_link</t>
  </si>
  <si>
    <t>Anual con seguimiento
Semestral</t>
  </si>
  <si>
    <r>
      <rPr>
        <sz val="8"/>
        <color theme="1"/>
        <rFont val="Arial"/>
      </rPr>
      <t xml:space="preserve">26/7/2024
</t>
    </r>
    <r>
      <rPr>
        <sz val="8"/>
        <color rgb="FF980000"/>
        <rFont val="Arial"/>
      </rPr>
      <t>26/12/2024</t>
    </r>
  </si>
  <si>
    <t xml:space="preserve">Fecha de seguimiento </t>
  </si>
  <si>
    <t>Elaboración de conceptos para la fijación definitiva de los lineamientos jurídicos de la Entidad</t>
  </si>
  <si>
    <t>Determinar la gestión de la Oficina Jurídica en la  elaboración de conceptos para la interpretación y aplicación de las normas, y el diseño de estrategias para mitigar el riesgo antijurídico en  los procedimientos internos a cargo de las demás dependencias.</t>
  </si>
  <si>
    <t xml:space="preserve">≥ 90% </t>
  </si>
  <si>
    <t>Base de datos trámites OAJ.</t>
  </si>
  <si>
    <r>
      <rPr>
        <sz val="8"/>
        <color rgb="FF000000"/>
        <rFont val="Arial, sans-serif"/>
      </rPr>
      <t xml:space="preserve">SEGUNDO SEGUIMIENTO 19/12/2024 En el año 2024 se recibieron 430 solicitudes internas, de las cuales 423 se respondieron en el término establecido.
</t>
    </r>
    <r>
      <rPr>
        <b/>
        <sz val="8"/>
        <color rgb="FF000000"/>
        <rFont val="Arial, sans-serif"/>
      </rPr>
      <t xml:space="preserve"> Trimestre 1.</t>
    </r>
    <r>
      <rPr>
        <sz val="8"/>
        <color rgb="FF000000"/>
        <rFont val="Arial, sans-serif"/>
      </rPr>
      <t xml:space="preserve"> Se recibieron 66 solicitudes internas de las cuales 59 se respondieron dentro de los 10 días. 
</t>
    </r>
    <r>
      <rPr>
        <b/>
        <sz val="8"/>
        <color rgb="FF000000"/>
        <rFont val="Arial, sans-serif"/>
      </rPr>
      <t xml:space="preserve"> Trimestre 2.</t>
    </r>
    <r>
      <rPr>
        <sz val="8"/>
        <color rgb="FF000000"/>
        <rFont val="Arial, sans-serif"/>
      </rPr>
      <t xml:space="preserve"> Se recibieron 81 solicitudes internas, de las cuales 80 se respondieron dentro de los 10 días.
</t>
    </r>
    <r>
      <rPr>
        <b/>
        <sz val="8"/>
        <color rgb="FF000000"/>
        <rFont val="Arial, sans-serif"/>
      </rPr>
      <t xml:space="preserve"> Trimestre 3.</t>
    </r>
    <r>
      <rPr>
        <sz val="8"/>
        <color rgb="FF000000"/>
        <rFont val="Arial, sans-serif"/>
      </rPr>
      <t xml:space="preserve"> Se recibieron 177 solicitudes internas, de las cuales 174 se respondieron dentro de los 10 días.
</t>
    </r>
    <r>
      <rPr>
        <b/>
        <sz val="8"/>
        <color rgb="FF000000"/>
        <rFont val="Arial, sans-serif"/>
      </rPr>
      <t xml:space="preserve"> Trimestre 4. </t>
    </r>
    <r>
      <rPr>
        <sz val="8"/>
        <color rgb="FF000000"/>
        <rFont val="Arial, sans-serif"/>
      </rPr>
      <t>Se recibieron 150 solicitudes internas de las cuales ninguna fue respondida por fuera de los 10 días.</t>
    </r>
  </si>
  <si>
    <t>Atención a solicitudes externas de la Entidad por parte de la Oficina Jurídica</t>
  </si>
  <si>
    <t>Determinar la gestión de la Oficina Jurídica en la  elaboración de conceptos para la atención a consultas externas de la Entidad tales como la rendición de cuentas, el test de proporcionalidad y consulta previa, y la radicación de proyectos legislativos.</t>
  </si>
  <si>
    <t>(Número de gestiones externas realizadas por la oficina jurídica en los quince días siguientes a la fecha de recepción de la solicitud / total de solicitudes de gestión externa x 100</t>
  </si>
  <si>
    <r>
      <rPr>
        <u/>
        <sz val="9"/>
        <color rgb="FF1155CC"/>
        <rFont val="Arial"/>
      </rPr>
      <t>https://docs.google.com/spreadsheets/d/1-D_b_cGuJJXqt7NAy8b4txzjZ9dPMio8/edit?usp=drive_link&amp;ouid=115776357105162415345&amp;rtpof=true&amp;sd=true</t>
    </r>
  </si>
  <si>
    <r>
      <rPr>
        <sz val="8"/>
        <color rgb="FF000000"/>
        <rFont val="Arial, sans-serif"/>
      </rPr>
      <t xml:space="preserve">SEGUNDO SEGUIMIENTO 19/12/2024 En el año 2024 se recibieron 108 solicitudes externas, de las cuales 103 se respondieron en el término establecido.
</t>
    </r>
    <r>
      <rPr>
        <b/>
        <sz val="8"/>
        <color rgb="FF000000"/>
        <rFont val="Arial, sans-serif"/>
      </rPr>
      <t xml:space="preserve"> Trimestre 1.</t>
    </r>
    <r>
      <rPr>
        <sz val="8"/>
        <color rgb="FF000000"/>
        <rFont val="Arial, sans-serif"/>
      </rPr>
      <t xml:space="preserve"> Se recibieron 63 solicitudes externas de las cuales 59 se respondieron dentro de los 10 días. 
</t>
    </r>
    <r>
      <rPr>
        <b/>
        <sz val="8"/>
        <color rgb="FF000000"/>
        <rFont val="Arial, sans-serif"/>
      </rPr>
      <t xml:space="preserve"> Trimestre 2. </t>
    </r>
    <r>
      <rPr>
        <sz val="8"/>
        <color rgb="FF000000"/>
        <rFont val="Arial, sans-serif"/>
      </rPr>
      <t xml:space="preserve">Se recibieron 73 solicitudes externas todas contestadas dentro de los 15 días
</t>
    </r>
    <r>
      <rPr>
        <b/>
        <sz val="8"/>
        <color rgb="FF000000"/>
        <rFont val="Arial, sans-serif"/>
      </rPr>
      <t xml:space="preserve"> Trimestre 3. </t>
    </r>
    <r>
      <rPr>
        <sz val="8"/>
        <color rgb="FF000000"/>
        <rFont val="Arial, sans-serif"/>
      </rPr>
      <t xml:space="preserve"> Se recibieron 123 solicitudes externas, de las cuales 121 se respondieron dentro de los 15 días.
</t>
    </r>
    <r>
      <rPr>
        <b/>
        <sz val="8"/>
        <color rgb="FF000000"/>
        <rFont val="Arial, sans-serif"/>
      </rPr>
      <t xml:space="preserve"> Trimestre 4.</t>
    </r>
    <r>
      <rPr>
        <sz val="8"/>
        <color rgb="FF000000"/>
        <rFont val="Arial, sans-serif"/>
      </rPr>
      <t xml:space="preserve"> Se recibieron 119 solicitudes externas de las cuales ninguna fue respondida por fuera de los 15 días.</t>
    </r>
  </si>
  <si>
    <t>Gestión de la Oficina Jurídica en relación con la defensa judicial y extrajudicial de la Entidad</t>
  </si>
  <si>
    <t>Determinar la gestión de la Oficina Jurídica en las actuaciones de procesos judiciales y extrajudiciales a su cargo; tales como los procedimientos administrativos y sancionatorios, el cobro persuasivo y coactivo, los procesos disciplinarios y la aplicación de las Medidas cautelares tales como el decomiso y la suspension de obras.</t>
  </si>
  <si>
    <t>(Número de gestiones relacionadas con la defensa judicial y extrajudicial de la Entidad  / total de procesos con actuaciones judiciales x 100</t>
  </si>
  <si>
    <r>
      <rPr>
        <u/>
        <sz val="9"/>
        <color rgb="FF1155CC"/>
        <rFont val="Arial"/>
      </rPr>
      <t>https://docs.google.com/spreadsheets/d/1-Fgap7Kwls9Wx9zBd6jaK7kObbHB4RHb/edit?usp=drive_link&amp;ouid=115776357105162415345&amp;rtpof=true&amp;sd=true</t>
    </r>
  </si>
  <si>
    <t>SEGUNDO SEGUIMIENTO 19/12/2024. El indicador está mal planteado, en el Año 2024 se tramitaron 97 gestiones judiciales y llegaron 97 trámites judiciales lo que siempre dará un 100% porque se deben atender de manera obligatoria.
 Nota. Está mal formulado. sin embargo se remite seguimiento.</t>
  </si>
  <si>
    <t>Prevenir la materialización de investigaciones disciplinarias al interior de la entidad mediante la apropiación del régimen disciplinario.</t>
  </si>
  <si>
    <t>PTEP 4 1</t>
  </si>
  <si>
    <t>No se realizó encuesta de satisfacción, si se ejecutó la capacitación que se tenía programada en el mes de noviembre, se piensa ampliar el tema en otra capacitación, profundizando algunos conceptos, se recogerán las respéctivas encuestas de satisfacción.</t>
  </si>
  <si>
    <t>Estadísticas que permitan valorar la gestión del proceso</t>
  </si>
  <si>
    <t>No aplica ya que se quiere es establecer una estadística de ambos temas.</t>
  </si>
  <si>
    <t>Valor Absoluto</t>
  </si>
  <si>
    <t>Procesos iniciados en el año
Quejas formales interpuestas.</t>
  </si>
  <si>
    <t xml:space="preserve">Número de quejas recibidas: 10 
Número de procesos iniciados: 6 </t>
  </si>
  <si>
    <t>"Número de quejas recibidas: 11 
Número de procesos iniciados: 7</t>
  </si>
  <si>
    <t>PROCESOS DISCIPLINARIOS 2024</t>
  </si>
  <si>
    <t>Ha llegado diez quejas disciplinarias, se han abierto seis procesos, cuatro de ellos no porque se trata de quejas anónimas sin soporte de los hechos o las irregularidades.
Después de junio llegaron dos quejas, un anónimo y una queja formal.</t>
  </si>
  <si>
    <t>Conocer el término de duración de las etapas de instrucción como son indagación e investigación.</t>
  </si>
  <si>
    <t xml:space="preserve">Máximo 6M por etapa </t>
  </si>
  <si>
    <t>Procesos iniciados en el año</t>
  </si>
  <si>
    <t>En etapa de instrucción: 4 procesos en términos.
Etapa de investigación: 1 proceso en términos.</t>
  </si>
  <si>
    <t>(Cantidad de respuestas oportunas (dentro de tiempo estipulado por la ley /
Total de notificiaciones en el mes) x 100</t>
  </si>
  <si>
    <t>https://drive.google.com/drive/folders/14qlJcsFby0FqTrSOsV2j1HGNN-BVdYJ4</t>
  </si>
  <si>
    <t>(Cantidad de respuestas oportunas (dentro de tiempo estipulado por la ley /
Total de notificiaciones en el mes) x 101</t>
  </si>
  <si>
    <t>Determinar la capacidad de respuesta del área  frente a la solicitud realizada para este trámite.</t>
  </si>
  <si>
    <t>(Cantidad de respuestas oportunas (dentro de tiempo estipulado por la ley /
Total de notificiaciones en el mes) x 102</t>
  </si>
  <si>
    <t>Formularios AIA</t>
  </si>
  <si>
    <t>≥ 70% SOBRESALIENTE
≥ 50% ACEPTABLE
&lt; 50% DEFICIENTE</t>
  </si>
  <si>
    <t>Actas del comité editorial</t>
  </si>
  <si>
    <t>https://docs.google.com/spreadsheets/d/15f4ey7e1xU94fyV3PnpO_SONcpkVhNHs/edit?usp=drive_link&amp;ouid=110968349393683160466&amp;rtpof=true&amp;sd=true</t>
  </si>
  <si>
    <t>(Avance de las etapas de los procesos editoriales / libros planeados en la vigencia) x 100</t>
  </si>
  <si>
    <t>67.18%</t>
  </si>
  <si>
    <t>Junio: se obtiene un avance parcial a junio del 59%. Este indicador es acumulativo, por lo cual se estima que hacia el final del año se obtenga un total acumulado superior al 70%, con lo cual se lograría la meta cualitativa más alta estimada.
Diciembre: se obtuvo un avance total del proceso editorial del año de un 67%. Debido a que este es un indicador acumulativo, se obtuvo un valor cercano al previsto para el cierre del año.</t>
  </si>
  <si>
    <t>Sistema de inventario de la librería</t>
  </si>
  <si>
    <t>165.43%</t>
  </si>
  <si>
    <t>18.97%</t>
  </si>
  <si>
    <t>Junio: se alcanzó un avance parcial de un 165.43% con corte a 30 de junio. Este valor se debe a que el número de ejemplares vendidos no corresponden únicamente a los títulos que ingresaron a la librería, sino a todos los que reposan en esta. Esto significa que existe un flujo constante de libros en la librería.
Diciembre: se obtuvo un resultado final al cierre del año de un 18.97%. De manera similar al indicador de Gestión del Plan Editorial, este no es acumulativo, es decir, una medición futura no garantiza un mayor valor. En este caso particular, este indicador se vio afectado por el ingreso de miles de ejemplares de reimpresiones al almacén de la librería en la segunda mitad del año, sin un crecimiento proporcional de las ventas en el punto físico del Instituto. Sin embargo, el número de ventas en comparación a la primera mitad del año fue constante. Esto implica que este indicador debe reformularse para evitar cambios abruptos debido a ingresos masivos de libros al almacén.</t>
  </si>
  <si>
    <t>Registro del librero</t>
  </si>
  <si>
    <t>51.09%</t>
  </si>
  <si>
    <t>46.56%</t>
  </si>
  <si>
    <t>Junio: se obtuvo un avance parcial a junio del 51.09%. Este porcentaje, no acumulativo, se debe en gran medida a los resultados obtenidos en la FILBO.
Diciembre: se alcanzó un resultado final del 46.56%. A pesar de que el ICANH participó en más eventos feriales que durante la primera mitad del año, el número de asistentes a estos no fue tan grande como el de la FILBO.</t>
  </si>
  <si>
    <t>Conocer el % de ejecución de los eventos programados para divulgar las investigaciones y publicaciones realizadas por el ICANH.</t>
  </si>
  <si>
    <t>(# eventos realizados / total de eventos planeados o programados) x 100.</t>
  </si>
  <si>
    <t>Cronograma de eventos de la subdirección.</t>
  </si>
  <si>
    <t>.- Eventos de la subdirección: 93%
.- Eventos del grupo de Investigaciones: 92%</t>
  </si>
  <si>
    <t>INFORME EVENTOS 2024.docx</t>
  </si>
  <si>
    <t xml:space="preserve">Identificar cuáles son los departamentos de Colombia donde más se solicitan conceptos, así como el tema del concepto/solicitud y las principales instituciones o grupos de valor e interés que las solicitan, con el fin de enfocar y/o mantener el apoyo institucional hacia dichas regiones y actores identificados. </t>
  </si>
  <si>
    <t>1. Tipología documenal según la respuesta solicitada 
2. Instituciones y actores que requieren los diferentes conceptos y solicitudes
3. Tema de la respuesta.
4. Departamentos a los que se les tramitan respuestas</t>
  </si>
  <si>
    <t>DATOS</t>
  </si>
  <si>
    <t>Base de datos conceptos subdirección de investigación</t>
  </si>
  <si>
    <t>Para el primer semestre se emiten 66 respuestas a las solicitudes recibidas, que así lo requerían:
1.  De seis tipologías, la que tuvo mayor producción documental fueron los conceptos técnicos
2.  Sobre el tipo de entidades la mayoría de solicitudes corresponden a personas naturales
3. Sobre los sujetos y temáticas consultadas estan: los consutta de diferentes grupos étnicos e información bibliográfica o archivistica.
4. En cuanto a los departamentos, el lugar en donde hacen mayores solicitudes es en Bogotá D.C.</t>
  </si>
  <si>
    <r>
      <rPr>
        <u/>
        <sz val="8"/>
        <color rgb="FF0563C1"/>
        <rFont val="Arial"/>
      </rPr>
      <t>1.</t>
    </r>
    <r>
      <rPr>
        <u/>
        <sz val="8"/>
        <color rgb="FF1155CC"/>
        <rFont val="Arial"/>
      </rPr>
      <t xml:space="preserve"> Base de datos
</t>
    </r>
    <r>
      <rPr>
        <sz val="8"/>
        <color rgb="FF000000"/>
        <rFont val="Arial"/>
      </rPr>
      <t>2.</t>
    </r>
    <r>
      <rPr>
        <u/>
        <sz val="8"/>
        <color rgb="FF1155CC"/>
        <rFont val="Arial"/>
      </rPr>
      <t xml:space="preserve"> Base coordinación-Seguimiento
2. Informe </t>
    </r>
    <r>
      <rPr>
        <u/>
        <sz val="8"/>
        <color rgb="FF0563C1"/>
        <rFont val="Arial"/>
      </rPr>
      <t xml:space="preserve">
</t>
    </r>
  </si>
  <si>
    <t>En el Grupo de Investigación se reciben solicitudes de consultas y conceptos técnicos por parte de personas naturales, organizaciones civiles, personas jurídicas y entidades estatales, entre otras. Estas se atienden y responden oportunamente, según los términos de vencimiento, además, debido a su sistematización pueden ser cuantificadas con precisión para dar cuenta de las metas y objetivos de la Subdirección. Los documentos registrados en la base de datos de conceptos técnicos son elementos que contribuyen al discernimiento de instituciones de las diferentes ramas del Estado en el marco de un Estado multicultural, así como respuestas a indagaciones ciudadanas y de organizaciones de la sociedad civil. Así pues, en esta sección se presentan los resultados de un indicador relacionado con las actividades de elaboración de conceptos técnicos y la atención de solicitudes gestionadas de enero al 24 de diciembre de 2024, según los siguientes cuatro aspectos con datos presentados con estadística descriptiva:
1. Tipología documental según la respuesta solicitada.
2. Instituciones y actores que requieren los diferentes conceptos y solicitudes.
3. Temática de las respuestas emitidas.
4. Distribución departamental de las solicitudes tramitadas.
Al 24 de diciembre se atendieron un total de 149 solicitudes provenientes de diversas entidades públicas y privadas, asociaciones, organizaciones de la sociedad civil y personas naturales, entre otros.
A esto se suma la implementación de una TI que actualiza y mejora la gestión de los conceptos técnicos de la dependencia.</t>
  </si>
  <si>
    <t>Efectividad en Redes Sociales</t>
  </si>
  <si>
    <t>Evaluar la eficacia de las publicaciones en redes sociales en función del alcance logrado en relación con el número de solicitudes recibidas.</t>
  </si>
  <si>
    <t>(Número de publicaciones / Número de solicitudes) x 100</t>
  </si>
  <si>
    <t>Datos recopilados de las plataformas de redes sociales (por ejemplo, Facebook Insights, Twitter Analytics, etc.) y del registro de solicitudes recibidas</t>
  </si>
  <si>
    <t>https://docs.google.com/spreadsheets/d/1QbYsM1Atw2ffNUNNwk0mkhf4KNdShVHM/edit?usp=sharing&amp;ouid=114662844445812194962&amp;rtpof=true&amp;sd=true</t>
  </si>
  <si>
    <t>30/01/2024
29/02/2024
31/03/2024
30/04/2024
31/05/2024
30/06/2024
31/07/2024
31/08/2024
31/09/2024
31/10/2024
31/11/2024
31/12/2024</t>
  </si>
  <si>
    <r>
      <rPr>
        <sz val="8"/>
        <color theme="1"/>
        <rFont val="Arial"/>
      </rPr>
      <t xml:space="preserve">Se observa un aumento en el alcance en algunas redes durante el mes de enero, alcanzando un destacado 84%, y acercándose al sobresaliente con 73 solicitudes.
Durante febrero, a pesar de las 239 solicitudes, se nota que algunas publicaciones no logran alcanzar una cobertura adecuada, con un 78% de ellas.
En marzo, nuevamente se registra un aumento en la percepción, con un incremento del 80% y una validación con 152 solicitudes.
Sin embargo, en abril, el alcance disminuyó ligeramente, alcanzando un 78% con 258 solicitudes. Es evidente la necesidad de mejorar la estrategia para aumentar el alcance.
El mes de mayo continuó la tendencia observada en abril, con una efectividad del 78% y un total de 215 solicitudes. Aunque la efectividad se mantiene constante, es crucial seguir trabajando en estrategias que permitan incrementar el alcance y la cobertura de las publicaciones.
En junio, se observó una mejora en el alcance mensual, alcanzando un 81%. Este aumento refleja el impacto positivo de las estrategias implementadas para mejorar la cobertura y efectividad de nuestras publicaciones en redes sociales. Con un total de 356 solicitudes en publicaciones en las diferentes redes. 
En julio, se alcanzó un 77.85% de alcance mensual en nuestras publicaciones en redes sociales, con un total de 259 solicitudes. Aunque hubo una ligera disminución en el porcentaje de alcance en comparación con el mes anterior, este desempeño sigue siendo sólido y demuestra la efectividad continua de nuestras estrategias de difusión. 
En agosto, se alcanzó un 76.68% de alcance mensual en nuestras publicaciones en redes sociales, con un total de 326 solicitudes. Aunque se observa una leve disminución en el porcentaje de alcance en comparación con el mes anterior, el desempeño sigue siendo consistente, reflejando la efectividad sostenida de nuestras estrategias de difusión.
En septiembre, alcanzamos un 77% de alcance mensual en nuestras publicaciones en redes sociales, con un total de 292 solicitudes. El desempeño general se ha mantenido estable, reflejando la efectividad continua de nuestras estrategias de difusión y el compromiso con nuestra audiencia.
En octubre, mantuvimos un 77% de alcance mensual en nuestras publicaciones en redes sociales. Este resultado reafirma la estabilidad y efectividad de nuestras estrategias de difusión, reflejando el compromiso continuo con nuestra audiencia. Además, es importante destacar el impacto de los anuncios pautados, que alcanzaron más de 165,000 impresiones promedio por anuncio, incrementando nuestra visibilidad y presencia en redes sociales.
Durante el mes de noviembre, con un total de 321 publicaciones, se mantuvo un desempeño estable en las publicaciones de redes sociales, con un porcentaje de alcance mensual del 77%. Este resultado refleja la efectividad continua de las estrategias de difusión implementadas y el compromiso sostenido con nuestra audiencia.
En diciembre, la plataforma del ICANH cerró el año con un alcance mensual del 77.33% y un total de 247 solicitudes, logrando un promedio de alcance de 427,426 impresiones. Este desempeño refleja la consistencia y efectividad de las estrategias de difusión implementadas a lo largo del año, consolidando una presencia digital sólida y un compromiso sostenido con la audiencia. La estabilidad en los resultados subraya el impacto positivo de las tácticas empleadas y marca un camino prometedor para seguir optimizando en 2025.
</t>
    </r>
    <r>
      <rPr>
        <b/>
        <sz val="8"/>
        <color theme="1"/>
        <rFont val="Arial"/>
      </rPr>
      <t xml:space="preserve">Observación: </t>
    </r>
    <r>
      <rPr>
        <sz val="8"/>
        <color theme="1"/>
        <rFont val="Arial"/>
      </rPr>
      <t xml:space="preserve">
En la práctica, observamos que nuestras acciones de comunicación se desarrollan en función del alcance promedio y no exclusivamente por el volumen de solicitudes, ya que algunas solicitudes pueden requerir hasta 10 publicaciones para su atención. Además, estamos midiendo el alcance en promedio y proyectando las solicitudes como elementos publicados, lo que permite un rastreo detallado de las interacciones de la audiencia con cada publicación.  Podría plantearse​ una nueva fórmula a 2025.
</t>
    </r>
  </si>
  <si>
    <t># visitantes del periodo evaluado - # visitantes del periodo anterior</t>
  </si>
  <si>
    <t>30/4/2024
31/07/2024
31/12/2024</t>
  </si>
  <si>
    <t>Conocer la satisfacción de los usuarios internos que solicitan apoyo de comunicaciones.</t>
  </si>
  <si>
    <t>≥ 85% SOBRESALIENTE</t>
  </si>
  <si>
    <t>https://drive.google.com/file/d/1UPS0yigQS40AXUL6ZUfL-0V0QZOcULV8/view?usp=drive_link
https://drive.google.com/file/d/14NKI89RTGwxTcsqyxTg3mCE5M8SzLzzD/view?usp=drive_link</t>
  </si>
  <si>
    <t>30/06/2024
31/12/2024</t>
  </si>
  <si>
    <t>- El análisis general muestra que aproximadamente 90.6% de las respuestas fueron positivas en todas las categorías evaluadas, lo que indica un alto nivel de satisfacción y aprobación del trabajo del equipo de comunicaciones entre los encuestados. Este porcentaje subraya la efectividad y el impacto positivo del equipo en su interacción con los colegas y colaboradores.
Fortalezas: El equipo de comunicaciones es ampliamente valorado por su dedicación, calidad en las propuestas, y capacidad para colaborar de manera efectiva. Su apoyo en la divulgación y realización de eventos ha sido fundamental.
Áreas de Mejora:
Actualización de la Página Web e Intranet: La necesidad de mantener actualizada la información en línea es recurrente y debe ser abordada con prioridad.
Directorio de Funcionarios y Contratistas: Actualizar y mantener este directorio es crucial para la eficiencia interna.
Tiempos de Respuesta: Mejorar la capacidad de respuesta a las solicitudes para reducir posibles demoras.
Transparencia del Calendario de Eventos: Hacer público el calendario de eventos para mejorar la coordinación y evitar conflictos de programación.
- En el segundo semestre el análisis general muestra que aproximadamente 88.4% de las respuestas fueron positivas en todas las categorías evaluadas, lo que indica un alto nivel de satisfacción y aprobación del trabajo del equipo de comunicaciones entre los encuestados. Este porcentaje subraya la efectividad y el impacto positivo del equipo en su interacción con los colegas y colaboradores.
Fortalezas: El equipo de comunicaciones es ampliamente valorado por su dedicación, calidad en las propuestas y capacidad para colaborar de manera efectiva. Su apoyo en la divulgación y realización de eventos ha sido fundamental.</t>
  </si>
  <si>
    <t>Gestión de los mediadores territoriales</t>
  </si>
  <si>
    <t>Conocer la gestión de las actividades culturales que deben realizar los mediadores territoriales en las salas de lectura.</t>
  </si>
  <si>
    <t>(Número de actividades realizadas / Número de actividades planeadas) x 100 por cada sala de lectura</t>
  </si>
  <si>
    <t>Plan de actividades en cada sala de lectura</t>
  </si>
  <si>
    <r>
      <rPr>
        <b/>
        <sz val="8"/>
        <color rgb="FF000000"/>
        <rFont val="Arial"/>
      </rPr>
      <t>30/06/2024</t>
    </r>
    <r>
      <rPr>
        <sz val="8"/>
        <color rgb="FF000000"/>
        <rFont val="Arial"/>
      </rPr>
      <t xml:space="preserve"> A partir de mes de mayo de 2024, los mediadores debían realizar 2 al mes por cada actividades por sala de lectura, es decir 10 actividades al mes; sin embargo, por diferentes circunstancias algunos mediadores realizan 1 actividad en el mes, además, durante el mes de junio, dos salas de lectura no realizaron actividades dado los estudiantes de colegio se encontraban en vacaciones. 
</t>
    </r>
    <r>
      <rPr>
        <b/>
        <sz val="8"/>
        <color rgb="FF000000"/>
        <rFont val="Arial"/>
      </rPr>
      <t>31/12/2024</t>
    </r>
    <r>
      <rPr>
        <sz val="8"/>
        <color rgb="FF000000"/>
        <rFont val="Arial"/>
      </rPr>
      <t xml:space="preserve"> Se realiza una nueva planeación para la ejecución de las actividades por sala de lectura para el segundo semestre, quedando en 30 actividades en total para las 5 salas de lectura y se realizaron 28 actividades dando un cumplimiento del 90% para el segundo semestre de 2024</t>
    </r>
  </si>
  <si>
    <t>Gestión en el préstamo bibliotecario</t>
  </si>
  <si>
    <t>Conocer los usuarios que consultan la biblioteca así como el tipo y cantidad de consultas que realizan.</t>
  </si>
  <si>
    <t>Número de usuarios atendidos y cantidad de consultas realizadas.</t>
  </si>
  <si>
    <t>No aplica meta</t>
  </si>
  <si>
    <t>Los datos son tomados de los registros de estadísticas en Excel que lleva el equipo de Biblioteca, donde se especifica la atención de manera presencial y a través del correo electrónico; además de los préstamos de material físico y en formato digital.
En total para 2024 se atendieron 2.432 usuarios, con 11.830 materialales bibliográficos prestados</t>
  </si>
  <si>
    <t>30/06/2024
31/12/2024</t>
  </si>
  <si>
    <t>Garantizar la oportunidad en la respuesta de las PQRSDF realizadas por la ciudadanía.</t>
  </si>
  <si>
    <t>98.6%</t>
  </si>
  <si>
    <t>https://www.icanh.gov.co/transparencia-acceso-informacion-publica/planeacion-presupuesto-e-informes/informes-trimestrales-sobre-acceso-informacion-quejas-reclamos/2024&amp;download=Y</t>
  </si>
  <si>
    <t>17/04/2024
17/07/2024
06/11/2024
03/01/2025</t>
  </si>
  <si>
    <t>Encuesta de percepción a la ciudadana de trámites y servicios</t>
  </si>
  <si>
    <t>https://drive.google.com/drive/folders/1_GX1ob3MDVXYCQFOlyPuSfE_0E0b7DdE?usp=sharing</t>
  </si>
  <si>
    <t>22/07/2024
31/12/2024</t>
  </si>
  <si>
    <t>Aunque este porcentaje refleja un nivel positivo de aprobación, no alcanza la meta mínima establecida del 80%. Reconocemos la importancia de esta meta y, por ello, continuamos trabajando en la retroalimentación para implementar mejoras en las diferentes áreas.
Estamos comprometidos a identificar las oportunidades de mejora y a escuchar las inquietudes de la ciudadanía. A través de un proceso colaborativo con todas las áreas del ICANH, buscamos optimizar nuestros servicios y garantizar que la experiencia de los ciudadanos sea cada vez más satisfactoria.
A pesar de haber alcanzado un 80% en el análisis de las encuestas del segundo semestre, seguimos comprometidos con la mejora continua. Por ello, se tendrán en cuenta los comentarios de la ciudadanía y continuaremos implementando mejoras basadas en sus inquietudes.
Nuestro compromiso es identificar oportunidades de mejora y fomentar un proceso colaborativo con todas las áreas del ICANH. Así, buscamos optimizar nuestros servicios y garantizar que la experiencia de los ciudadanos sea cada vez más satisfactoria.</t>
  </si>
  <si>
    <t>Medir la satisfacción por parte de los grupos de valor en los espacios de participación ciudadana.</t>
  </si>
  <si>
    <t>(# de respuestas positivas dadas en los espacios de participación / total de respuestas de los espacios de participación) x 100
* Por espacio de participación seleccionados.</t>
  </si>
  <si>
    <t>Encuesta de evaluación del ejercicio de rendición de cuentas y demás espacios de participación</t>
  </si>
  <si>
    <t>https://drive.google.com/drive/folders/1Nsqpn6SRxKN1J5lzUbfyYLW4EUL8k-6K?usp=sharing</t>
  </si>
  <si>
    <t>23/07/2024
31/12/2024</t>
  </si>
  <si>
    <t>La oportunidad de las respuestas a las solicitudes asociadas a las Autorizaciones de Intervención Arqueológica fue aceptable (&gt;78%), debido al elevado número de solicitudes atendidas en la vigencia que supera la capacidad del equipo encargado de gestionarlas, dado que es el mismo equipo que responde los Programas de Arqueología preventiva. Asimismo, el tiempo de respuesta establecido para las solicitudes (15 días hábiles) resulta insuficiente para surtir todos los pasos internos que implica la elaboración de una respuesta, a saber: radicación, asignación, evaluación, revisión, transcripción, aprobación, revisión y firma de la subdirección de gestión del patrimonio (en el caso de los adendos y las aprobaciones iniciales de las mismas) y notificación.</t>
  </si>
  <si>
    <r>
      <rPr>
        <sz val="8"/>
        <color theme="1"/>
        <rFont val="Arial"/>
      </rPr>
      <t xml:space="preserve">Al 24 de diciembre se atendieron un total de </t>
    </r>
    <r>
      <rPr>
        <b/>
        <sz val="8"/>
        <color theme="1"/>
        <rFont val="Arial"/>
      </rPr>
      <t>83</t>
    </r>
    <r>
      <rPr>
        <sz val="8"/>
        <color theme="1"/>
        <rFont val="Arial"/>
      </rPr>
      <t xml:space="preserve"> solicitudes provenientes de diversas entidades públicas y privadas, asociaciones, organizaciones de la sociedad civil y personas naturales, entre otros. Se deben comparar estos datos con el informe y los datos reportados estan globales, es decir un análisis anual.
</t>
    </r>
    <r>
      <rPr>
        <b/>
        <sz val="8"/>
        <color theme="1"/>
        <rFont val="Arial"/>
      </rPr>
      <t>1. Tipología documental según la respuesta solicitada:</t>
    </r>
    <r>
      <rPr>
        <sz val="8"/>
        <color theme="1"/>
        <rFont val="Arial"/>
      </rPr>
      <t xml:space="preserve"> La distribución de la tipología documental de las respuestas emitidas durante el año 2024, se presenta en la Tabla 1 y se observa que los Conceptos Técnicos constituyeron la categoría predominante, con un total de 86 respuestas emitidas, seguidos por las Consultas Breves, que registraron 30 respuestas. En cuanto al promedio de respuestas emitidas por cada tipología documental, fue de 16.56 respuestas emitidas. También, el valor mínimo fue de una respuesta emitida.
</t>
    </r>
    <r>
      <rPr>
        <b/>
        <sz val="8"/>
        <color theme="1"/>
        <rFont val="Arial"/>
      </rPr>
      <t>2. Instituciones y actores que requieren los diferentes conceptos y solicitudes:</t>
    </r>
    <r>
      <rPr>
        <sz val="8"/>
        <color theme="1"/>
        <rFont val="Arial"/>
      </rPr>
      <t xml:space="preserve"> en 2024, el Grupo de Investigación recibió solicitudes de una amplia variedad de entidades, destacando personas naturales como el mayor solicitante con 47 respuestas emitidas, seguido por la Corte Constitucional (41), la UAEGRTD (14) y el Ministerio de Minas y Energía (4).
</t>
    </r>
    <r>
      <rPr>
        <b/>
        <sz val="8"/>
        <color theme="1"/>
        <rFont val="Arial"/>
      </rPr>
      <t>3. Temática de las respuestas emitidas:</t>
    </r>
    <r>
      <rPr>
        <sz val="8"/>
        <color theme="1"/>
        <rFont val="Arial"/>
      </rPr>
      <t xml:space="preserve"> La temática más recurrente en las solicitudes recibidas fue el conflicto con la Jurisdicción Especial Indígena (21.5%), seguido por colaboración institucional (12.1%), que son aquellas solicitudes en la que se le pide al ICANH alguna forma de articulación, colaboración o convenio interinstitucional. S.I. aparece como una tendencia consultiva debido a que aún no se terminan de categorizar todos los registros de la base de datos. Sin embargo, Restitución colectiva de tierras (10.1%), Consulta académica (8.7%) y Tutelas autos y sentencias (7.4%) son otras tendencias consultivas que abarcan un número significativo de las solicitudes recibidas. Ahora bien, con el fin de complementar estos datos, se incluye una tabla que detalla las poblaciones vinculadas a las consultas recibidas en este período.
</t>
    </r>
    <r>
      <rPr>
        <b/>
        <sz val="8"/>
        <color theme="1"/>
        <rFont val="Arial"/>
      </rPr>
      <t xml:space="preserve">4. Distribución departamental de las solicitudes tramitadas: </t>
    </r>
    <r>
      <rPr>
        <sz val="8"/>
        <color theme="1"/>
        <rFont val="Arial"/>
      </rPr>
      <t>durante el periodo del 2024. Bogotá D.C. lidera con 22 respuestas emitidas, seguido por el Meta con 12, y un grupo de departamentos como Antioquia, Cauca, Nariño, Tolima y Chocó que aportaron entre 6 y 9 respuestas cada uno. Otros departamentos, como Guaviare, La Guajira, Córdoba y Putumayo, tienen una menor participación, con entre 4 y 5 respuestas. Cabe destacar que también se incluyen combinaciones de departamentos en algunos registros, reflejando la complejidad de ciertas consultas, como las que involucran Antioquia, Cauca, Chocó, Meta, y Nariño, entre otros. En total, se emitieron 140 respuestas, distribuidas en todo el territorio nacional, lo que evidencia la amplitud y diversidad de los temas abordados..</t>
    </r>
  </si>
  <si>
    <t>SEGUNDO SEGUIMIENTO 19/12/2024. Se revisaron un total de 634 Actos Administrativos del mes de julio al mes de diciembre 2024, de los cuales 223 fueron revisados dentro de los 5 días hábiles (en promedio 7 días calendario), y 233 fueron revisados por fuera del término.</t>
  </si>
  <si>
    <t>Se cumple con la meta establecida quedando en una calificación de sobresaliente. Se observa que la calificación sale de un cronograma de trabajo específico y bajo el avance de las actividades allí plasmadas. Es necesario fortalecer el análisis de los resultados por parte del responsable del tema, para que así el responsable del proceso de TDH y la Secretaría general tomen decisiones concretas frente a las desviaciones encontradas y priorizando las que correspondan y puedan colocar en riesgo a la entidad a un incumplimiento legal; con el análisis plasmado en este documento no es posible hacerlo, se debe profundizar e informar de la gestión realizada, de cómo se encontró el avance del plan, el porqué no se cumplió en su totalidad, qué actividades se priorizaron, bajo que criterio, etc.</t>
  </si>
  <si>
    <r>
      <rPr>
        <sz val="8"/>
        <color theme="1"/>
        <rFont val="Arial"/>
      </rPr>
      <t xml:space="preserve">ENERGÍA ELÉCTRICA: Para todos los periodos analizados se toma en cuenta la informacion de los recibos de servicios de las sedes de Bogota. 
Frente al segundo trimestre de la vigencia 2024, se observa una disminución del 42% en el consumo de energia, toda vez que durante el primer trimestre , se registro un consumo de 27.019 Kilovatios, frente al consumo del segundo trimestre que corresonde a  18.962 kilovatios,   la disminución en el consumo puede estar relacionado con  las campañas de ahorro de energia, que derivaron de la implementación institucional del Decreto 199 del 20 de febrero de 2024, entre otras como la entrada en vigencia de los ciclos de racionamiento en la ciudad de Bogotá, que incide en la presencia directa de los servidores que usan este servicio. 
Frente al tercer  trimestre de la vigencia 2024, se observa un aumento  del 4% , frente al trimestre anterior en el consumo de energia, toda vez que durante el segundo  trimestre , se registro un consumo de 19.514 Kilovatios, frente al consumo del  trimestre anterior  que regristro 18.962 kilovatios,  el aumento del 4%  puede estar relacionado con  las adecuaciones realizadas para el uso e inicio de las actividades en la nueva sede misional, y la instalación de nuevos equipos en la misma.
Frente al cuarto trimestre de la vigencia 2024, se observa una disminución  del 12% , frente al trimestre anterior en el consumo de energia, toda vez que durante el tercer  trimestre , se registró un consumo de 17.763  Kilovatios, frente al consumo del  trimestre anterior  que regristro 19.514  kilovatios, con lo cual, se proyecta fijar una linea base para la próxima vigencia, que permita establecer una meta de  ahorro en el consumo de energía para la vigencia 2024. 
Al finalizar la vigencia y comparación con lo dos semestres, se oberva una disminucion en el consumo de energia del 22% en el segundo semestre con relación al primer semestre, toda vez que el consumo de energía durante el primer semestre, se registro 45.981 kilovatios, y hacia el segundo semestre se registro un consumo de 37.571 kilovatios. De lo cual se puede inferir que la entidad logro bajar el consumo de energia al cierre de la vigencia. 
Se puede observar que se hace la medición para las sedes de Bogotá, teniendo en cuenta, que para la vigencia 2024, hubo variaciones en la facturación en los parques arqueológicos, cuya variación en frecuencia y facturación, no permite unificar la medición ocacionando sesgos en la medicion final.  Se relaciona el archivo mes a mes de los servicios públicos aquí: </t>
    </r>
    <r>
      <rPr>
        <u/>
        <sz val="8"/>
        <color rgb="FF1155CC"/>
        <rFont val="Arial"/>
      </rPr>
      <t>https://drive.google.com/drive/folders/1kMYnPN7cW8uJavPnCuPLpUYneMKPpSlD?usp=drive_link</t>
    </r>
    <r>
      <rPr>
        <sz val="8"/>
        <color theme="1"/>
        <rFont val="Arial"/>
      </rPr>
      <t xml:space="preserve">
AGUA: Para todos los periodos analizados se toma en cuenta la informacion de los recibos de servicios de las sedes de Bogota. 
 Frente al segundo trimestre de la vigencia 2024, se observa  que el consumo de metro cubico de agua se mantuvo , esto se infiere de la variacion de un 2%, frente al primer trimestre , toda vez que durante el primer trimestre , se registro un consumo de 116 metros cubicos , frente al consumo del segundo trimestre que corresonde a 117 metros cubicos.
 Frente al tercer trimestre de la vigencia 2024, se observa  que el consumo de metro cubico de agua aumento en un 35%  ,en relación al segundo trimestre,  toda vez que durante el tercer  trimestre, se registro un consumo de 184 metros cubicos , frente al consumo del segundo trimestre que corresonde a 117 metros cubicos. El aumento en este consumo puede estar asosicado con la entrada en funcionamiento de la nueva sede misional .   
Frente al cuarto  trimestre de la vigencia 2024, se observa  que el consumo de metro cubico de agua aumento en un 25%  ,en relación al tercer trimestre, toda vez que se registro un consumo de  244  m3 , frente al consumo del tercer trimestre que corresonde a 184 m3. El aumento en este consumo puede estar asosicado funcionamiento progresivo de la nueva sede Misional y el uso de su capacidad total instalada.    
Al finalizar la vigencia, y comparacion con los dos semestres, se oberva un aumento  en el consumo de metros cubicos de agua  del 46% en segundo semestre con relación al primer semestre, toda vez que el consumo de metros cubicos de agua  durante el primer semestre, se registro 233 m3 , y hacia el segundo semestre se registro un consumo de metros cubicos de agua de  428 m3.</t>
    </r>
  </si>
  <si>
    <t>Se observa un solo valor de 50% como resultado para los servicios de agua y luz siendo diferentes mediciones, estas se deben separar por tipo de servicio como se estipula tanto en la fórmula como en el objetivo del indicador. El análisis lo realizan de forma trimestral entonces deben revisar si la medición lal van a ejecutar en esta misma frecuencia. La cifra exacta del resultado para la medición del servicio de agua es la siguiente:
Bajo las cifras del cuadro denominado "análisis indicador servicio público - agua 2024", se observa coherencia con la cifra plasmada pero solo para Bogotá, con un aumento en el porcentaje del consumo de este servicio en un 46% bajo la fórmula estipulada en el indicador así: 
Primer semestre: 233 M3
Segundo semestre: 428 M3
Fórmula: ((segundo semestre-primer semestre)/segundo semestre) x 100
Resultado= 45,56%
Deben llevarlo por sede ya que con el análisis de todas en un solo resultado no se observa cuál es la sede que está incrementado en realidad su consumo ni se pueden implementar acciones concretas y si antes no existía una de las sedes pues por obvias razones no es comparable un semestre con el otro.
Para el servicio de luz se observa que el resultado es de un aumento en el 22,36 % para el segundo semestre, el cual  no plasmaron en la medición final pero al igual que el anterior servicio tienen que revisar por sede, ya que con el análisis de todas en un solo resultado no se observa cuál es la sede que está incrementado en realidad su consumo, ni se pueden implementar acciones concretas y si antes no existía una de las sedes pues por obvias razones no es comparable un semestre con el otro.
Primer semestre: 45981 Kw
Segundo semestre: 37577 Kw
Fórmula: ((segundo semestre-primer semestre)/segundo semestre) x 100
Resultado= 22,36%</t>
  </si>
  <si>
    <t>Si bien se cumple con el rango de la meta establecido como aceptable, el indicador no evidencia mejora sostenida durante la vigencia evaluada para lograr pasar al siguiente rango de sobresaliente, indicando que en promedio un 22% de solicitudes quedan por fuera del alcance esperado. La fórmula establecida en la HV del indicador es diferente a la del archivo denominado "medición redes" que dejan como soporte de la medición mes a mes, e incluso en dicho archivo tienen una columna que mide eficacia de cada publicación y al final presentan un promedio de eficacia del mes, por ejemplo enero con un 19% y diciembre con un 13%; es importante verificar el criterio de calificación que dan en esta columna frente al alcance promedio de las publicaciones, para establecer si son mediciones mucho más reales con resultados muy bajos pero tal vez más acorde a la realidad del proceso; esto se debe corregir y dejar la fórmula y la medición que más se acerque a mostar la realidad de las publicaciones frente a un esperado. En el siguiente año se deben establecer acciones concretas de mejora ya que en el análisis que plasman solo indican que es una medición estable pero no se comparan con la meta de mayor rango y esto no genera la mejora continua esperada por este tipo de mediciones y por ende tampoco acciones pertinentes para llegar a esta.</t>
  </si>
  <si>
    <t>18-02-205</t>
  </si>
  <si>
    <t xml:space="preserve">https://drive.google.com/drive/folders/1HXQn8ctIKz0I5MU8aU2SF7We_qA4PPGJ </t>
  </si>
  <si>
    <r>
      <rPr>
        <b/>
        <sz val="9"/>
        <color theme="1"/>
        <rFont val="Arial"/>
      </rPr>
      <t xml:space="preserve">Total usuarios atendidos: 1.175
</t>
    </r>
    <r>
      <rPr>
        <sz val="9"/>
        <color theme="1"/>
        <rFont val="Arial"/>
      </rPr>
      <t xml:space="preserve">
</t>
    </r>
    <r>
      <rPr>
        <b/>
        <sz val="9"/>
        <color theme="1"/>
        <rFont val="Arial"/>
        <family val="2"/>
      </rPr>
      <t>Usuarios Internos: 259</t>
    </r>
    <r>
      <rPr>
        <sz val="9"/>
        <color theme="1"/>
        <rFont val="Arial"/>
      </rPr>
      <t xml:space="preserve">
Presencial: 174
Correo electrónico: 85
</t>
    </r>
    <r>
      <rPr>
        <b/>
        <sz val="9"/>
        <color theme="1"/>
        <rFont val="Arial"/>
        <family val="2"/>
      </rPr>
      <t>Usuarios Externos: 916</t>
    </r>
    <r>
      <rPr>
        <sz val="9"/>
        <color theme="1"/>
        <rFont val="Arial"/>
      </rPr>
      <t xml:space="preserve">
Presencial: 425
Correo electrónico: 485
Interbibliotecarios: 6
</t>
    </r>
    <r>
      <rPr>
        <b/>
        <sz val="9"/>
        <color theme="1"/>
        <rFont val="Arial"/>
      </rPr>
      <t>Total préstamos de material : 4.606</t>
    </r>
    <r>
      <rPr>
        <sz val="9"/>
        <color theme="1"/>
        <rFont val="Arial"/>
      </rPr>
      <t xml:space="preserve">
Internos: 1.349
Externos (En sala): 1.179
Interbibliotecario ICANH: 10
Interbibliotecario Externo: 10
Documentos Digitales: 2.058</t>
    </r>
  </si>
  <si>
    <r>
      <rPr>
        <b/>
        <sz val="10"/>
        <color theme="1"/>
        <rFont val="Arial"/>
      </rPr>
      <t>Total usuarios atendidos: 1.257</t>
    </r>
    <r>
      <rPr>
        <sz val="8"/>
        <color theme="1"/>
        <rFont val="Arial"/>
      </rPr>
      <t xml:space="preserve">
</t>
    </r>
    <r>
      <rPr>
        <b/>
        <sz val="8"/>
        <color theme="1"/>
        <rFont val="Arial"/>
      </rPr>
      <t>Usuarios Internos: 289</t>
    </r>
    <r>
      <rPr>
        <sz val="8"/>
        <color theme="1"/>
        <rFont val="Arial"/>
      </rPr>
      <t xml:space="preserve">
Presencial: 198
Correo electrónico: 91
</t>
    </r>
    <r>
      <rPr>
        <b/>
        <sz val="8"/>
        <color theme="1"/>
        <rFont val="Arial"/>
      </rPr>
      <t>Usuarios Externos: 968</t>
    </r>
    <r>
      <rPr>
        <sz val="8"/>
        <color theme="1"/>
        <rFont val="Arial"/>
      </rPr>
      <t xml:space="preserve">
Presencial: 400
Correo electrónico: 560
Interbibliotecarios: 8
</t>
    </r>
    <r>
      <rPr>
        <b/>
        <sz val="10"/>
        <color theme="1"/>
        <rFont val="Arial"/>
      </rPr>
      <t>Total materiales préstamos: 7.224</t>
    </r>
    <r>
      <rPr>
        <sz val="8"/>
        <color theme="1"/>
        <rFont val="Arial"/>
      </rPr>
      <t xml:space="preserve">
Internos: 421
Externos (En sala): 3.701
Interbibliotecario ICANH: 8
Interbibliotecario Externo:  11
Documentos Digitales: 3.083
</t>
    </r>
  </si>
  <si>
    <t>No se midió acorde a la fórmula establecida</t>
  </si>
  <si>
    <t>Los datos se tomaron en los tiempos establecidos con el fin de conocer en cifras el número de usuarios que consultan la biblioteca así como el tipo y cantidad de consultas que realizan. Sin embargo el análisis se debe fortalecer ya que este resultado debe servir para tomar algún tiempo de decisión y la idea no es repetir en la casilla de análisis los datos que ya se observan en las casilla de medición del mes respectivo. Este análisis debe apoyar al área a mejorar o fortalecer aspectos frente a lo presencial o identificar el por qué disminuye el número de usuarios atendidos frente un semestre inmediatamente anterior o si se puede fortalecer el préstamo interbibliotecario, la lectura de cada cifra debe ser más profunda, no es solo decir lo que ya la cifra muestra sino que se puede interpretar de esa cifra y qué puede hacer el responsable frente a ambas mediciones.</t>
  </si>
  <si>
    <t>Se cumple con la mea establecida bajo la categoría sobresaliente, sin embargo este porcentaje del 93% frente a una respuesta de tan solo el 3,74 % de los usuarios atendidos para el segundo semestre es muy baja para ser un dato que permita demostrar una satisfacción real de quienes consultan. Si ya identifican que la caracterización de usuarios hizo disminuir el porcentaje de participación obtenido en el primer semestre de 11,69% a 3,74% deben tomar decisiones que permitan subir esa participación o identificar otro tipo de motivación para conocer la satisfacción de los usuarios, ahora frente al resultado del 7% que no estaría satisfecho no se observan acciones específicas ni frente a algunos comentarios de los usuarios como: Digitalizar los informes antiguos,  los informes deberían poderse descargar ya que es difícil trabajar en el drive, se debería tener fotocopiadora, Es sorprendente la cantidad de informes que no tienen autorización para consulta electrónica, por parte de los autores  ¿Cuál será la razón? Entre otros.</t>
  </si>
  <si>
    <t xml:space="preserve">17/04/2024. Se evidencia que la oportunidad de respuesta ha mejorado en cuanto a informes anteriores, si se quiere revisar a mayor profundidad se puede ir al informe trimestral donde se indica como va cada area en cuanto a las peticiones recibidas.
18/07/2024. Se evidencia que la oportunidad de respuesta bajo y que las peticiones tambien aumentaron de una manera significativa en el segundo trimestre, lo cual demuestra que existe una oportunidad mejora en las respuestas a las peticiones.
06/11/2024 Se evidencia que la oportunidad de respuesta tuvo un aumento significativo con respecto al primer y segundo trimestre, en el area funcional de relacionamiento con el ciudadano estamos realizando el seguimiento de las peticiones de una manera mas frecuente y esto se ve reflejado en el indicador, se tiene que seguir con este seguimiento y seguir mejorando el indicador.
31/12/2024 Se evidencia una respuesta positiva del porcentaje y esto se debe a las reuniones con cada area para hacer un seguimiento de la gestion de las PQRSDF, y a los cambios en el sistema de gestion documental ORFEO en el cual se establecieron los parametros para que cada peticion que llegue al ICANH no se tome como una PQRSDF si no en los casos que cumplan con las caracteristicas que debe tener, en la nueva vigencia se seguirán realizando los seguimientos personalizados a cada área y una serie de capacitaciones para seguir mejorando en la respuesta al ciudadano en cuanto estas peticiones. </t>
  </si>
  <si>
    <t>Se observa un cumplimiento de la meta clasificado en sobresaliente, es importante continuar con las acciones que se han planteado como capacitaciones, reuniones personalizadas y solicitud de ajustes en la clasificación del sistema ORFEO, ya que son vitales para continuar teniendo un buen resultado y ante cualquier desviación seguir presentándola al Comité Institucional de Gestión y Desempeño para tener su apoyo y gestión pertinente. Para esto último se ha solicitado ser más concreto en las presentaciones a este comité con no más de tres diapositivas en orden ascendente y lógico que informen a los miembros del comité: número de PQPRSDF recibidas por canal, PQPRSDF respondidas a tiempo y fuera de los tiempos y finalmente tiempos de atraso por área o proceso. La idea que se tiene al llevar temas a esta instancia no es leer un informe que ya está cargado en la sede electrónica, sino dar a conocer información puntual de PQRSDF que requieren un tratamiento especial por su falta de oportunidad o en la calidad de la respuesta. Importante que en el análisis de cada cuatrimestre quede las acciones que se implementaron y que van a hacer para no volver a tener este mismo inconvente.</t>
  </si>
  <si>
    <t>En la evidencia cargada que refiere el informe de encuesta de percepción ciudadana del último semestre se observa que frente a la pregunta de ¿Qué tan satisfecho se encuentra con el servicio prestado por la entidad? La calificación de 5 y 4 que se consideraría dentro del rango de satisfacción, estaría en los procentajes de 37% y 27% respectivamente para un total de 60%, la calificación de 3 sería un regular que corresponde a un 20%, y las calificaciones de 2 y 1 serían de insatisfacción correspondiente a un 20%. Frente a este panorama el resultado real es de 60% para el segundo semestre y así mismo se debe presentar el análisis y las acciones concretas para poder subir este porcentaje calificado como deficiente. Esta medición si se observa en el primer semestre enn donde la calificación de 5 y 4 de satisfacción corresponden a un 73% y 4% respectivamente, la 3 de regular corresponde a un 7% y la insatisfecha a un 14%.</t>
  </si>
  <si>
    <t xml:space="preserve">Para el primer semestre de la presente vigencia, se llevaron a cabo 2 espacios de participación ciudadana en el marco de la estrategia de Colaboratorios de innovación, mediación y apropiación social en los territorios de Tumaco (Nariño) 85% y Tierradentro (Cauca) 100%. El balance de la satisfacción de la ciudadanía beneficiaria de estas acciones es positivo, logrando un promedio del 93%.
Para el segundo semestre de la presente vigencia se realizaron encuestas de satisfacción a 16 espacios de paticipación ciudadana: 14 colaboratorios y 2 espacios de rendición de cuentas:
Usme 80% / PA San Agustín e Idolos 95% / San Jose del Guaviare 87,4% / Raudal del Guayabero 90,6% / PA Santa Maria Darién 90% / Soacha 93%  / Suárez - Cauca 98% / San Marcos 100%  / Quindío 85,7% / Cartagena 95%  / Magangué, Bolívar 100% / San Benito Abad  100%  / Guainía 80%  / Inzá - Cauca 100 %
Rendición de cuentas territorial San Agustín  82%
Rendición de cuentas Bogotá  83,32%
El balance de la satisfacción de la ciudadanía beneficiaria durante este periodo es positivo, logrando cumplir un promedio del 91%.
</t>
  </si>
  <si>
    <t>Se observa que han avanzado en encuestas para cada espacio de participación lo cual es loable dado el manejo manual que implica esta medición, sin embargo no es posible evidenciar una tabla de la cual se genere la evidencia de la medición agrupada como lo muestra la cifra en cada semestre, sino que esta información se encuentra uno a uno lo que dificulta la trazabilidad ya que hay que entrar a cada unas de los espacios y revisar las respeustas, se sugiere consolidar dicha información en una tabla para poder sacar la cifra específica de cada espacio y al final un promedio, como se asume se sacó el indicador, lo anterior permite una revisión más clara y transparente de las cifras e igualmente es importante que en el análisis siempre se establezcan acciones y estrategias concretas para mejorar el % que aún no está satisfecho o tiene alguna observación sobre los espacios de participación especialmente con rendición de cuentas. Por ejemplo en el informe de rendición se debe corregir lo referente a la presentación que quedó con una descripción duplicada y vuelve a hablar del informe y tampoco tiene acciones frente al 12% que no está en el rango de satisfacción o a lo que la entidad identificó que puede mejorar en este tipo de ejercicios. De ese espacio salieron varias sugerencias que deben tener seguimiento de parte del proceso a las demás áreas a las que se les sugirieron varias mejoras.</t>
  </si>
  <si>
    <t>Se observa un indicador con resultados más acordes a la realidad institucional, sin embargo es adeacuado que en el anáslisis de causas también se especifique las estrategias y acciones a implementar para lograr una mayor establidad de este indicador.</t>
  </si>
  <si>
    <t>Si bien es un indicador que lleva la misma tendencia durante dos vigencias, se había solicitado ajustar su fórmula para que realmente muestre los tiempos de respuesta que se da a las áreas y que las áreas tienen para con contratos. Es decir la medición debe contemplar desde que el área solicita el contratista e informa que tiene la documentación completa hasta que la persona firma su contrato, teniendo en cuenta que posiblemente se darán bastantes devoluciones al área y estos tiempos también se deben reflejar en el indicador para que las dependencias mejoren su gestión o el área de convenios agilice lo pertinente según las cifras que se reflejen en cada mes ya que actualmente en el archivo denominado "Soporte indicadores", están los tiempos ideales sin las novedades que realmente se viven en el día a día.
Otro aspecto importante es resaltar las acciones que han realizado desde el área de contratos con las capacitaciones y otros instrumentos que han permitido que las dependencias tengan mayor claridad al momento de realziar al solicitud y diligenciar todos los documentos requeridos.</t>
  </si>
  <si>
    <t>Para el segundo semestre se evidencia un cumplimiento del 60% en la suscripción de los convenios que tienen recursos.  Es de gran importancia involucrar a todas las áreas desde el inicio del proceso de planificación de los convenios. Esto podría incluir talleres, reuniones y sesiones de capacitación para asegurarse de que todas las partes comprenden la importancia y el impacto de una planificación adecuada.</t>
  </si>
  <si>
    <t>Es un resultado deficiente frente a la importancia que reviste el indicador es importante para la siguiente vigencia ejecutar las acciones documentadas para lograr mejorar este resultado e indentificar cuále son las áreas que están incumpliendo este lineamiento institucional que impacta negativamente a la entidad.</t>
  </si>
  <si>
    <t xml:space="preserve">Se observa cumplimiento de este indicador pero se había solicitado al área el replanteamiento del mismo buscando un indicador que permita identificar si realmente se están planeando oportuna y adecuadamente las compras requeridas por la entidad retroalimentando a las áreas sobre las mejoras que deben realizar frente a estos aspectos y teniendo en cuenta lo que busca un PAA:
• Planear y estimar la lista de bienes, obras y servicios que la Entidad Estatal pretende adquirir durante el año o vigencia. 
• Identificar y justificar el valor total de recursos requeridos por la Entidad Estatal para sus contrataciones. 
• Servir como un referente inicial para evaluar el nivel de ejecución del presupuesto. 
• Pronosticar la demanda de bienes y servicios de la Entidad Estatal durante el año referido en el Plan Anual de Adquisiciones. </t>
  </si>
  <si>
    <t>Para los meses de Enero, Febrero, Marzo y Abril se mantuvo distribución de comunicaciones, esto obedece a que se realizaron las capacitaciones con los contratistas y se mejoró en la asignación por tipos de solicitud .
Para los meses de Mayo y Junio se mantuvo distribución de comunicaciones, esto obedece a que se realizaron las capacitaciones con los contratistas y se mejoró en la asignación por tipos de solicitud  y para los asuntos especiales se pregunto antes de radicar a las areas mas competentes.
Para el segundo semestre comprendido entre los meses de julio y diciembre se mantuvo distribución de comunicaciones a cada una de las áreas del instiuto, el indicador es óptimo según lo reportado, para la vigencia 2025 este debe cambiar ya que este seguimiento no seria necesario.</t>
  </si>
  <si>
    <r>
      <t xml:space="preserve">Se observa un cumplimiento de la meta en sobresaliente, sin embargo al revisar la evidencia cargada en el archivo denominado "estadísticas mediación de lectura" no se observan las 30 actividades descritas en el análisis como las planeadas para el segundo semestre en las 5 salas, en cada sala se observan actividades descritas que se asumen ejecutadas dado que indican el número de asistentes pero tampoco se encuentran debidamente sumadas, por ende se recomienda tener una planeación general de cada semestre para cada sala frente a una ejecución para poder ir revisando avance real en número y en el análisis se debe dejar claro el criterio por el cual disminuyeron las actividades del segundo semestre frente a las del primero, pues con menos actividades es más fácil cumplir la meta y no es normal crecimientos del 25% en tan corto tiempo.
Pasan de una meta de 12 actividades para cada sala (12x5=60) en el primer semestre a 6 actividades por sala para el segundo semestre (6x5=30) y bajo lo revisado algunas salas no cumplirían con las 6 y el porcentaje del resultado total tampoco coincide con el plasmado de 90% ya que sería 77%: 
</t>
    </r>
    <r>
      <rPr>
        <b/>
        <sz val="8"/>
        <color rgb="FF000000"/>
        <rFont val="Arial"/>
        <family val="2"/>
      </rPr>
      <t>I =23/30=77%</t>
    </r>
    <r>
      <rPr>
        <sz val="8"/>
        <color rgb="FF000000"/>
        <rFont val="Arial"/>
        <family val="2"/>
      </rPr>
      <t xml:space="preserve">
San Agustín:</t>
    </r>
    <r>
      <rPr>
        <sz val="8"/>
        <color rgb="FFFF0000"/>
        <rFont val="Arial"/>
        <family val="2"/>
      </rPr>
      <t xml:space="preserve"> 5</t>
    </r>
    <r>
      <rPr>
        <sz val="8"/>
        <color rgb="FF000000"/>
        <rFont val="Arial"/>
        <family val="2"/>
      </rPr>
      <t xml:space="preserve">
San José:</t>
    </r>
    <r>
      <rPr>
        <sz val="8"/>
        <color rgb="FFFF0000"/>
        <rFont val="Arial"/>
        <family val="2"/>
      </rPr>
      <t>1</t>
    </r>
    <r>
      <rPr>
        <sz val="8"/>
        <color rgb="FF000000"/>
        <rFont val="Arial"/>
        <family val="2"/>
      </rPr>
      <t xml:space="preserve">
Santa María:8
Santa Marta: </t>
    </r>
    <r>
      <rPr>
        <sz val="8"/>
        <color rgb="FFFF0000"/>
        <rFont val="Arial"/>
        <family val="2"/>
      </rPr>
      <t>5</t>
    </r>
    <r>
      <rPr>
        <sz val="8"/>
        <color rgb="FF000000"/>
        <rFont val="Arial"/>
        <family val="2"/>
      </rPr>
      <t xml:space="preserve">
Tierradentro: </t>
    </r>
    <r>
      <rPr>
        <sz val="8"/>
        <color rgb="FFFF0000"/>
        <rFont val="Arial"/>
        <family val="2"/>
      </rPr>
      <t>4</t>
    </r>
  </si>
  <si>
    <t>Tal como se ha indicado en otros seguimientos el indicador se encuentra estable y debe plantear acciones frente al porcentaje del 5% que sigue sin cumplirse o enfocarse en otra medición que aporte valor a la toma de decisiones de esta área. Adicionalmente se observa un tablero de control muy organizado pero no se observa de donde sale el dato del numerador (número de comunicaciones distribuidas oportunamente), frente a una fecha de llegada y una de entrega.</t>
  </si>
  <si>
    <t>Se realizó la actualización de la matriz del PETIC con estructura y actividades. Dicha matriz fue aprobada y codificada por la Oficina Asesora de Planeación. Adicionalmente, se realizó el reporte de avance de las actividades proyectadas para cada trimestre 2024, evidenciando un cumplimiento del 100%.</t>
  </si>
  <si>
    <t>Se tiene el plan con el seguimiento por cuatrimestre en donde se observa el avance respectivo en cada uno con actividades y evidencias concretas, es adecudo que si se finaliza el % de avance en un cuatrimestre con un 100% en el siguiente solo se deje la observación sin puntaje pues ya se completó en el anterior y que el promedio sea el valor que se coloque en esta matriz ya que se observan actividades que quedaron en un 95% y sin embargo la medición que colocan en el último cuatrimestre en esta matriz es del 100% lo cual no es coherente. Es necesario reforzar el análisis que para este caso es explicar frente a las dos actividades que no llegaron al 100% que fueron Diseño página Web del ICANH y Adquisión Plotter para impresión de mapas, el por qué sucedió, si representa algún tipo de riesgo y qué acciones continuan o van a implementar en el plan de la siguiente vigencia para dar cierre total.</t>
  </si>
  <si>
    <t>Para la implementación y gestión del PESI, durante el 2024, se planteó actualizar el SGSI del ICANH (que contiene la actualización de la matriz de riesgos), realizar la declaración de aplicabilidad de la norma ISO 27001, actualizar los activos de información e infraestructuras críticas del ICANH. En tal sentido se elaboraron los documentos:
1. Declaración de aplicabilidad ISO 27001 del ICANH.
2. Activos de información e infraestructuras críticas del ICANH.
3. Sistema de Gestión de seguridad de la información, el cual contempla la actualización de la matriz de riesgos de activos de información.
Mencionados documentos se encuentran codificados y aprobados por la Oficina Asesora de Planeación. En tal sentido, se realizaron todas las actividades, por lo que, el porcentaje de avance es del 100%.</t>
  </si>
  <si>
    <t>Si bien se inició la documentación y medición formal del PESI que no existía antes del mes de septiembre, se sugiere que siempre es importante contar la línea base que en este caso sería el plan para así poder revisar coherencia en el resultado plasmado en esta matriz del 100%, dado el corto tiempo de ejecución que se tenía se da a entender que priorzaron las actividades que nombran como cumplidas pero eso no implica un cumplimiento de todo lo que pide el PESI para esta vigencia, lo cual debería estar plasmado en el análisis respectivo.</t>
  </si>
  <si>
    <r>
      <t xml:space="preserve">Si bien se observa estabilidad en la medición de este indicador es adecuado revisar los casos puntuales que exceden un tiempo prudencial de indisponibilidad con el fin de trabajar acciones preventivas con soluciones a la causa raíz y no solo correctivos o correcciones, especialmente para plataformas o sistemas de información críticas para la entidad y cuando se observan fallas continuas, salvo que sean por diferentes causas, lo anterior debe quedar plasmado en el análisis respectivo, para no solo enfocar esfuerzos a temas correctivos que se pudieran evitar con acciones preventivas.
Formulario PAP: 24h en mayo.
OJS: 25H en octubre.
OMP: 84h en diciembre.
Cerarco y Colecciones etnográficas: 120h enero, 360h febrero. Cerarco </t>
    </r>
    <r>
      <rPr>
        <sz val="8"/>
        <color rgb="FFFF0000"/>
        <rFont val="Arial"/>
        <family val="2"/>
      </rPr>
      <t>3,0183 en Nov.</t>
    </r>
    <r>
      <rPr>
        <sz val="8"/>
        <color theme="1"/>
        <rFont val="Arial"/>
        <family val="2"/>
      </rPr>
      <t xml:space="preserve">
Telefonía IP 486h en mayo, 720h en junio, julio, agosto.
Internet: 592h en mayo, 75h en septiembre.</t>
    </r>
  </si>
  <si>
    <r>
      <t>Si bien el corte de seguimiento es el primer semestre de cada vigencia, el seguimiento efectivo y su medicion se hacen al cierre de julio y mediados del mes de Agosto, en este momento se esta en verificación de gestiones adelantadas en el primer semestre 2024,
Se debe evaluar la posibilidad de modificar la periodicidad de medición y entrega de resultados
En el mes de septiembre de 2024 (23/09/2024) se finalizo la medición del Sistema de Control Interno, para el primer semestre de la vigencia 2024, el cual arrojo como resultado un cumplimiento de 87%, el detalle del resultado puede consultarse en la ruta de acceso a las evidencias y con el nombre de archivo asi: 023-2024 EC-PR-01-FO-03_Formato Informe Final de evaluación Sistema de Control Interno 1er semestre 2024
A la fecha 26-12-2024 no se tiene medición del indicador se espera conocer el % de cumplimiento entre enero y febrero de 2025,</t>
    </r>
    <r>
      <rPr>
        <sz val="8"/>
        <color rgb="FF980000"/>
        <rFont val="Arial"/>
        <family val="2"/>
      </rPr>
      <t xml:space="preserve">
El informe salio con fecha de 31-01-2025, a continuación se deja el Link de la evidencia.</t>
    </r>
  </si>
  <si>
    <t>https://docs.google.com/spreadsheets/d/1COtz9_2zqQdF_xo8WqTLhKybC9Ttg8LM/edit?gid=1850002947#gid=1850002947</t>
  </si>
  <si>
    <r>
      <t xml:space="preserve">Link de evidencias primer semestre 
https://drive.google.com/drive/folders/1ET-XUrjlNDsodnSxCE_BuBBdn7LHlIZ0?usp=drive_link
</t>
    </r>
    <r>
      <rPr>
        <sz val="8"/>
        <color rgb="FF980000"/>
        <rFont val="Arial"/>
      </rPr>
      <t>Link de evidencias segundo semestre</t>
    </r>
    <r>
      <rPr>
        <sz val="8"/>
        <color rgb="FF0563C1"/>
        <rFont val="Arial"/>
      </rPr>
      <t xml:space="preserve">
https://drive.google.com/drive/folders/1DiB3cZN6pZKTLgYeRobvJlK82vXw15nV?usp=drive_link</t>
    </r>
  </si>
  <si>
    <t xml:space="preserve">El cronograma de trabajo al cierre del primer semestre de la vigencia 2024 presenta un porcentaje de cumplimiento del  86% respecto de las actividades planeadas y ejecutadas. 
Luego de la segunda sesión de Comité de Control Interno, el plan tuvo modificaciones y respecto de las actividades vigentes, se estable que al cierre de la vigencia la Oficina de Control Interno cumple con el 95% del Plan. El 5% restante corresponde a la acción de capacitaciones, si bien se realizaron algunas durante la vigencia no se cumplió la meta de plan de acción las cuales eran 8, por lo tanto se establece que dicha acción no se cumpli y es necesario en la planeación de 2025, se reevalúe la meta de acuerdo al presupuesto y personal asignado. </t>
  </si>
  <si>
    <t>https://docs.google.com/spreadsheets/d/1ObVszC0RiiVtmOLdVTX_iI-LlE2ApviJ/edit?usp=drive_link&amp;ouid=115776357105162415345&amp;rtpof=true&amp;sd=true</t>
  </si>
  <si>
    <t>El indicador no ha cumplido su meta durante la vigencia, es importante que en el análisis de datos se dejen los motivos y especialmente las acciones o estrategias que el área está implementando para lograr gradualmente aumentar el resultado del indicador especialmente para el tema de trámites en la que los tiempos inoportunos de respuesta de la OAJ al grupo de arqueología impacta a la ciudadanía directamente y baja el nivel de satisfacción frente a este aspecto.</t>
  </si>
  <si>
    <t>(Número de conceptos internos emitidos por la oficina jurídica a otras dependencias en los diez días siguientes a la fecha de recepción de la solicitud / total de solicitudes de concepto interno x 100</t>
  </si>
  <si>
    <t>https://docs.google.com/spreadsheets/d/1-5FDJ-zkedqQ-BK8XBDOsP2VoqWhCTG2/edit?usp=sharing&amp;ouid=115776357105162415345&amp;rtpof=true&amp;sd=true</t>
  </si>
  <si>
    <t>Este indicador se debe replantear ya que se observa estabilidad durante las vigencias que se han medido, bajo lo estipulado en las evidencias cargadas se sugiere tener un conteo por mes para poder hacer un seguimiento más fácil.</t>
  </si>
  <si>
    <t>Si bien cumplen la meta establecida es importante analizar por qué diminuyeron frente al resultado del primer semestre en un 2,2%  e igualmente se espera observar que en los análisis se establezan las acciones o estrategias puntuales para continuar mejorando, por ejemplo frente que varios encuestados sugirieron mejorar la rapidez en la respuesta a solicitudes, qué se va a hacer? se tiene más personas en el equipo? si son menos qué estrategia van a utilizar?. Igualmente qué acciones van a tomar frente a un 21.5% que evaluaron como "Regular" el servicio recibido. Se sugiere cambiar la meta colocando rangos de aceptable, bueno y sobresaliente para que esta medición continue siendo un reto por cumplir ya que se ve superado el 85% con los resultados de esta vigencia y la anterior (88.75%).</t>
  </si>
  <si>
    <r>
      <t xml:space="preserve">No se está midiendo adecuadamente el indicador conforme a la fórmula establecida en la HV, se están colocando cifras que no corresponden a la fórmula establecida para el indicador; Por ejemplo enero colocan el número de usuarios nuevos y para el mes diciembre colocan el número total de sesiones; es importante que en el análisis revisen el objetivo del indicador el cual es verificar que se mantenga o se aumente el número de visitas en la sede electrónica frente al periodo inmediatamente anterior. Frente al último cuatrimestre no se cumple la meta establecida ya que pasaron de 47619 a 24089 con un resultado de </t>
    </r>
    <r>
      <rPr>
        <sz val="8"/>
        <color rgb="FFFF0000"/>
        <rFont val="Arial"/>
        <family val="2"/>
      </rPr>
      <t xml:space="preserve">-23.530. </t>
    </r>
    <r>
      <rPr>
        <sz val="8"/>
        <rFont val="Arial"/>
        <family val="2"/>
      </rPr>
      <t>Se requerie un análisis acorde al objetivo, la fórmula y demás características de la HV del indicador establecida en la matriz y sobre todo incluir acciones específicas que indentifiquen el por qué disminutó y las estrategias que van a utilizar en la nueva vigencia para evitar que novedades que hayan analizado impacten de nuevo la medición del último cuatrimestre como también paso en el cuatrimestre de la vigencia 2023.</t>
    </r>
  </si>
  <si>
    <t>30/06/2024 Pese que a todos los usuarios de atención presencial se les solicita el diligenciamiento de la encuesta de satisfacción y que a todos los usuarios que son atendidos por correo electrónico se les envía el link de la encuesta sólo 147 de los 1.257 usuarios diligenciaron la encuesta durante el primer semestre, lo que equivale al 11,69 % de los usuarios atendidos. 
31/12/2024 Pese que a todos los usuarios de atención presencial se les solicita el diligenciamiento de la encuesta de satisfacción y que a todos los usuarios que son atendidos por correo electrónico se les envía el link de la encuesta sólo 44 de los 1.175 usuarios diligenciaron la encuesta durante el segundo semestre, lo que equivale al 3,74 % de los usuarios atendidos.
Lo anterior muestra que el cambio de encuesta de satisfacción que es más larga por los datos de caracterización, desmotiva a su diligenciamiento.</t>
  </si>
  <si>
    <r>
      <rPr>
        <u/>
        <sz val="8"/>
        <color rgb="FF0563C1"/>
        <rFont val="Arial"/>
        <family val="2"/>
      </rPr>
      <t xml:space="preserve">https://drive.google.com/file/d/1-OgUYedIfLOlx7pV09-BIjy5zufe4iRk/view?usp=drive_link
</t>
    </r>
    <r>
      <rPr>
        <u/>
        <sz val="8"/>
        <color rgb="FF1155CC"/>
        <rFont val="Arial"/>
        <family val="2"/>
      </rPr>
      <t>https://drive.google.com/file/d/1fJtT9mFQGkR6Vl906KCOITukR6epQ4Px/view?usp=sharing</t>
    </r>
    <r>
      <rPr>
        <u/>
        <sz val="8"/>
        <color rgb="FF000000"/>
        <rFont val="Arial"/>
        <family val="2"/>
      </rPr>
      <t xml:space="preserve"> 
</t>
    </r>
    <r>
      <rPr>
        <u/>
        <sz val="8"/>
        <color rgb="FF1155CC"/>
        <rFont val="Arial"/>
        <family val="2"/>
      </rPr>
      <t>https://drive.google.com/file/d/1WzZ3Nx8nx5o6I0bg4jWtiCSmc3MF1s_w/view?usp=sharing</t>
    </r>
  </si>
  <si>
    <r>
      <rPr>
        <sz val="8"/>
        <color rgb="FF000000"/>
        <rFont val="Arial"/>
        <family val="2"/>
      </rPr>
      <t xml:space="preserve">* Estádistica Circulación y préstamo 
</t>
    </r>
    <r>
      <rPr>
        <u/>
        <sz val="8"/>
        <color rgb="FF1155CC"/>
        <rFont val="Arial"/>
        <family val="2"/>
      </rPr>
      <t>https://docs.google.com/spreadsheets/d/127O9H9hO5Jn8B8q1tjs-poxI0HrBUEwn/edit?gid=1422592402#gid=1422592402</t>
    </r>
    <r>
      <rPr>
        <sz val="8"/>
        <color rgb="FF000000"/>
        <rFont val="Arial"/>
        <family val="2"/>
      </rPr>
      <t xml:space="preserve"> 
* Estadísica atención correo electrónico
</t>
    </r>
    <r>
      <rPr>
        <u/>
        <sz val="8"/>
        <color rgb="FF1155CC"/>
        <rFont val="Arial"/>
        <family val="2"/>
      </rPr>
      <t>https://docs.google.com/spreadsheets/d/1cBx_oDl6R0SPuoyVOoyFegxt1Cz-l9X9/edit?gid=204186675#gid=204186675</t>
    </r>
    <r>
      <rPr>
        <sz val="8"/>
        <color rgb="FF000000"/>
        <rFont val="Arial"/>
        <family val="2"/>
      </rPr>
      <t xml:space="preserve"> 
</t>
    </r>
  </si>
  <si>
    <r>
      <rPr>
        <sz val="8"/>
        <color rgb="FF000000"/>
        <rFont val="Arial"/>
        <family val="2"/>
      </rPr>
      <t xml:space="preserve">30/06/2024
</t>
    </r>
    <r>
      <rPr>
        <u/>
        <sz val="8"/>
        <color rgb="FF1155CC"/>
        <rFont val="Arial"/>
        <family val="2"/>
      </rPr>
      <t>https://docs.google.com/spreadsheets/d/1dCzuOv00e8PvrR3JC6ojWvcWwngvBkVq/edit?gid=27297572#gid=27297572</t>
    </r>
    <r>
      <rPr>
        <sz val="8"/>
        <color rgb="FF000000"/>
        <rFont val="Arial"/>
        <family val="2"/>
      </rPr>
      <t xml:space="preserve"> 
31/12/2024
</t>
    </r>
    <r>
      <rPr>
        <u/>
        <sz val="8"/>
        <color rgb="FF1155CC"/>
        <rFont val="Arial"/>
        <family val="2"/>
      </rPr>
      <t>https://drive.google.com/drive/folders/1vDkqxNH5gER_Mw1umkMg1aYfdAls2FXt</t>
    </r>
    <r>
      <rPr>
        <sz val="8"/>
        <color rgb="FF000000"/>
        <rFont val="Arial"/>
        <family val="2"/>
      </rPr>
      <t xml:space="preserve"> 
</t>
    </r>
  </si>
  <si>
    <t>Si bien se realizó la capacitación prevista no se midió la satisfacción tal como se requería por el objetivo del indicador. Se debe revisar si se requiere reformular o en la nueva vigencia se quiere continuar midiendo de esta manera.</t>
  </si>
  <si>
    <r>
      <t xml:space="preserve">Durante el periodo de enero a abril de 2024, el número de Usuarios nuevos ha experimentado un aumento significativo en comparación con el mismo periodo del año pasado. Se registraron un total de 45,926 usuarios nuevos, en contraste con los 25,945 usuarios del período anterior. Este aumento del 76% en la adquisición de nuevos usuarios indica un crecimiento notable en la base de usuarios de la plataforma durante este periodo.
Durante el periodo de abril a agosto de 2024, la plataforma continuó mostrando un sólido crecimiento en la adquisición de usuarios nuevos, registrando un total de </t>
    </r>
    <r>
      <rPr>
        <b/>
        <u/>
        <sz val="8"/>
        <color theme="4"/>
        <rFont val="Arial"/>
        <family val="2"/>
      </rPr>
      <t>47,619 nuevos usuarios</t>
    </r>
    <r>
      <rPr>
        <sz val="8"/>
        <color theme="1"/>
        <rFont val="Arial"/>
        <family val="2"/>
      </rPr>
      <t xml:space="preserve">. Este incremento en comparación con el cuatrimestre anterior subraya el impacto positivo de las estrategias de atracción y retención implementadas, consolidando una base de usuarios robusta y creciente.
Durante el periodo de septiembre a diciembre de 2024, la plataforma del ICANH mantuvo una tendencia positiva en la adquisición de usuarios nuevos, alcanzando un total de </t>
    </r>
    <r>
      <rPr>
        <sz val="8"/>
        <color rgb="FFFF0000"/>
        <rFont val="Arial"/>
        <family val="2"/>
      </rPr>
      <t>24,089</t>
    </r>
    <r>
      <rPr>
        <sz val="8"/>
        <color theme="1"/>
        <rFont val="Arial"/>
      </rPr>
      <t xml:space="preserve"> usuarios nuevos. Aunque representa una ligera disminución en comparación con el cuatrimestre anterior, este desempeño refleja la efectividad de las estrategias de adquisición, destacando la búsqueda orgánica como el principal canal de atracción.
La participación de usuarios también experimentó resultados sólidos, con un total de </t>
    </r>
    <r>
      <rPr>
        <sz val="8"/>
        <color rgb="FFFF0000"/>
        <rFont val="Arial"/>
        <family val="2"/>
      </rPr>
      <t>68,498</t>
    </r>
    <r>
      <rPr>
        <sz val="8"/>
        <color theme="1"/>
        <rFont val="Arial"/>
      </rPr>
      <t xml:space="preserve"> sesiones durante el periodo y un promedio de 1 minuto 20 segundos de interacción por sesión. Estas métricas subrayan la estabilidad de la plataforma para captar la atención de sus audiencias clave, particularmente en accesos directos y redes sociales.
En conjunto, el análisis del último cuatrimestre refuerza la importancia de continuar optimizando estrategias de contenido y canales clave para consolidar el crecimiento sostenido de la plataforma en 2025.</t>
    </r>
  </si>
  <si>
    <t>Es importante profundizar en el análisis de los datos que resultaron de ambos semestres frente a la toma de decisiones por parte del responsable del proceso y a las mejoras que puede implementar con respecto a que de 10 quejas solo seis generaron procesos reales=60%</t>
  </si>
  <si>
    <t>Término de duración de la etapa de indagación
Término de duración de la etapa de investigación</t>
  </si>
  <si>
    <t>Los procesos están en términos. Uno de ellos comenzó etapa de Investigación formal disciplinaria, otro está en proyecto el auto de investigación disciplianria. Tres en indagación preliminar. 
En el último semestre se terminó el acopio de pruebas de los proceso OCDI 01, 03, 04, 05 y 06, están para calificación con auto de archivo. Esta en curso la investigación en el OCDI 001 de 2024. Culminó la investigación OCDI 002 de 2024 con Pliego de Cargo, ya esta notificada la providencia. Todos en términos.</t>
  </si>
  <si>
    <t xml:space="preserve">En etapa de instrucción: 0.  
Etapa de investigación: 1. Terminado periodo probatorio: 0 Pliego de cargos: 1. 
En calificación:  5. </t>
  </si>
  <si>
    <t>Se evidencia cumplimiento en amos semestres de los tiempos establecidos a las etapas de idagación e investigación controlando el vencimiento de términos para garantizar no solo una adecuada gestión sino también oportinudad en la misma para no implicar a la entidad en posibles pérdidas económicas.</t>
  </si>
  <si>
    <t xml:space="preserve">Debido a los procesos de contratación no todos los meses se pudo contar con un equipo completo, por lo que el trabajo debió distribuirse entre un número de personas menor. Adicionalmente, debido a que las respuestas de reportes de hallazgos fortuitos y denuncias de afectación en muchas ocasiones requieren la revisión de bibliografía, consulta a otros frentes de trabajo, con la Oficina Asesora Jurídica o el Grupo de Patrimonio, las revisiones de las respuestas, se prolongan mientras intervienen todos los actores a nivel interno. </t>
  </si>
  <si>
    <t>La oportunidad de la respuestas a las solicitudes asociadas a los Programas de Arqueología Preventiva fue aceptable (&gt;70%), debido al elevado numero de solicitudes atendidas en la vigencia que supera la capacidad del equipo encargado de gestionarlas. Asimismo, el tiempo de respuesta establecido para las solicitudes (15 días hábiles) resulta insuficiente para surtir todos los pasos internos que implica la elaboración de una respuesta, a saber: radicación, asignación, evaluación, revisión, transcripción, aprobación, revisión de la OAJ (en el caso de las resoluciones), revisión y firma de la subdirección de gestión del patrimonio (en el caso de las resoluciones) y notificación.</t>
  </si>
  <si>
    <t>Se observa cumplimiento de la meta durante la vigencia en una calificación sobresaliente, importante que analicen los datos mes a mes para determinar específicamente las acciones a implementar por ejemplo en febrero y marzo que estando ya todo el personal contratado aún así muestra bajo cumplimiento y esto lo pueden mitigar para la siguiente vigencia si tienen analizado específicamente lo que sucedió.</t>
  </si>
  <si>
    <t>Este resultado se debe fortalecer ya que se observa un cumplimiento en el rango de aceptable prácticamente durante toda la vigencia, igualmente se sugiere que el análisis se realice de forma mensual tal como se estipula en la frecuencia del indicador y éste contemple las acciones del grupo y de la subdirección que están implementando para aumentar dicho resultado si ya tienen identificado el problema debe pasar a la implementación de estrategias concretas que lleven a la mejora continua del mismo y deben quedar plasmadas en dicho análisis así como en las evidencias cargadas. También deben revisar los tiempos en que realmente constesta la OAJ (que en promedio están en 11 días calendario según lo revisado en el indicador de este proceso) para así lograr una estrategia articulada a la realidad de ambos procesos.</t>
  </si>
  <si>
    <t>Este resultado se debe fortalecer ya que se observa un cumplimiento en el rango de aceptable prácticamente durante toda la vigencia, igualmente se sugiere que el análisis se realice de forma mensual tal como se estipula en la frecuencia del indicador, ya que se observa una mejora muy alta de julio (50%) a agosto (75%), una disminución en septiembre (70%) y un cumplimiento total en octubre (100%), pero no es claro lo que pasó en cada mes o las acciones que implementaron para lograrlo o lo que dejaron de hacer para bajar nuevamente el porcentaje. La falta de análisis permanente no permite mantener una calificación estable, tampoco permite implementar las buenas prácticas en meses o vigencias posteriores. También es muy importante que en los análisis se contemplen las acciones que el grupo y la subdirección están implementando para aumentar dicho resultado, si ya tienen identificado el problema debe pasar a la implementación de estrategias concretas que lleven a la mejora continua del mismo y deben quedar plasmadas en dicho análisis así como en las evidencias cargadas. También deben revisar los tiempos en que realmente constesta la OAJ para así lograr una estrategia articulada a la realidad de ambos procesos.</t>
  </si>
  <si>
    <r>
      <t xml:space="preserve">Junio: se obtuvo un avance parcial a junio del 40%.
Diciembre: se obvtuvo un avance total a diciembre del 40%. El valor se mantuvo en las dos mediciones realizadas. Este valor se debe, principalmente, a que en noviembre se realizó la convocatoria de recepción de nuevos manuscritos, los cuales no han sido aún revisados por el Comité Editorial. Esto implica que el valor del denominador aumentó significativamente impactando en el indicador. </t>
    </r>
    <r>
      <rPr>
        <sz val="8"/>
        <color rgb="FFFF0000"/>
        <rFont val="Arial"/>
      </rPr>
      <t>En la siguiente vigencia se mantendrá la fórmula de este indicador, pues evidencia que es necesario aumentar el número de manuscritos presentados y aprobados por el Comité Editorial.</t>
    </r>
  </si>
  <si>
    <t>El cumplimiento del indicador es muy bajo no alcanza a la meta valorada como aceptable, se considera necesario cambiar la fórmula bajo el análisis que presentan ya que lo que busca esta herramienta es verificar la calidad de todo el material recibido dentro de un rango de tiempo, para poder implementar mejoras frente a este aspecto y disminuir recepciones de manuscirtos que no cumplan un mínimo de requisitos, por ende se debería medir sobre lo revisado por el comité, es decir de lo revisado cuántos manuscritos cumplen con la calidad mínima requerida, y así evitar cifras que no sean coherentes o generen datos imprecisos.</t>
  </si>
  <si>
    <t>Si bien cumplieron con la meta se sugiere cambiar el rango de sobresaliente ya que este se definió temporal hasta obtener datos de dos años como actualmente ya se tienen y por ende los rangos ya se deben ajustar porque estar en un 67% de cumplimiento en tiempos ya no es una calificación sobresaliente, igualmente se sugiere que el análisis contemple el porqué del resultado, qué se quedó por fuera del cumplimiento es decir ese 33% qué impacto tuvo en el proceso y las acciones que van o están ejecutando para seguir subiendo el porcentaje a mejores resultados.</t>
  </si>
  <si>
    <t>Tal como indican en el análisis se debe replantear la fórmula y si es el caso el objetivo del indicador y la meta ya que indican que un 50% es una calificación deficiente, entonces bajo un 18,97% el proceso está muy lejos de alcanzar si quiera este rango, igualmente el análisis debe fortalecerse explicando las estrategias de venta en la librería del ICANH para ir mejorando el resultado de esta cifra que se encuentra muy por debajo del mínimo esperaado.</t>
  </si>
  <si>
    <t>En ambas mediciones se observa que no cumplen con la meta mínima establecida y si bien ahora se conocen las cifras de ventas frente a un esperado, se hace necesario implementar acciones o estrategias que en la siguiente vigencia permitan aumentar el resultado del 2024. Si bien el análisis informa que la FERIA DE FILBO es la más grande y por ende se va a vender más, no se evidncia qué estrategias van a implementar en el 2025 frente a los otros espacios que siempre serán de menor cantidad de asistentes.</t>
  </si>
  <si>
    <t>Se planearon 14 eventos del despacho de la subdirección y se realizaron 14. Si bien, algunos eventos no se realizarón fueron reemplazados con otros espacios que surgieron en el marco de los convenios interinstitucionales que supervisa la subdirección como fue el caso del convenio con la Universidad Nacional. 
En el informe anexo, no se suman las mingas, ya que pertenece a un evento de carácter interno donde los investigadores exponen los avances de sus investigaciones.</t>
  </si>
  <si>
    <t>Si bien cumplieron con la meta en el rango de sobresaliente durante toda la vigencia, se sugiere establecer en el análisis qué decisiones han tomado frente a estos resultados, qué han logrado mejorar internamente conociendo esta cifra, sirve para algo la medición? la subdirección con esto aumenta o disminuye eventos? éstos tienen un impacto en la ciudadanía? o en la entidad? La invitación es a tomar acciones frente a estos resultados que sirvan a la mejora continua del proceso.</t>
  </si>
  <si>
    <t>Se observa una medición muy completa de los aspectos que el proceso quería identificar durante la vigencia, es importante que se logre identificar las acciones que realizan para enfocar y/o mantener el apoyo institucional hacia las regiones y actores identificados en esta medición lo cual debe estar plasmado en el análisis realizado por el proceso para así garantizar el cumplimiento del obejtivo plasmado con este tipo de indicador.</t>
  </si>
  <si>
    <t>Si bien se cumple al meta establecida en un rango de operación correcta del  sistema de control interno de la entidad la medición del último semestre se debe ajustar a la realidad del proceso pues solo hasta el 18 de febrero se logró dicho resultado. Dentro de la carpeta no es posible evidenciar el archivo que de cuenta de donde se genera el indicador solo hay documentos como actas, informes, presentaciones, respuestas entre otros, pero no se observa la matriz que contabiliza lo anterior como ejecución ni la planeación frente a unos requisitos establecidos por ende no fue posible establecer el origen de la cifra del 93% de cumplimiento. Es adecuado que el análisis incluya las acciones a seguir frente al porcentaje que no se cumplió y la criticidad de dichas acciones que se encuentran dentro de ese 7% restante.</t>
  </si>
  <si>
    <t>Si bien se cumple al meta establecida en un rango satisfactorio dentro de la carpeta no es posible evidenciar el archivo que de cuenta de dónde se genera el indicador es decir el plan de auditoria vrs. la ejecución del mismo y el ajuste que tuvo para el segundo semestre, por ende no fue posible establecer el origen de la cifra del 95% de cumplimiento. Es adecuado que el análisis incluya las acciones a seguir frente al porcentaje que no se cumplió y la criticidad de dichas acciones que se encuentran dentro de ese 5% restante que impactó en el PAI, es de recordar que los indicadores de gestión no pueden ser los mismos del PAI.</t>
  </si>
  <si>
    <t>Se cuenta con un promedio de ejecución de los planes de 89%
Para la vigencia 2025 el plan de acción institucional, el plan estratégico institucional y el plan de implementación del programa de transparencia y ética pública se reformularon para dar un alcance diferente a la gestión de la Entidad.
La medición tardía de este indicador corresponde al envío de extemporáneo de los seguimiento por parte de las áreas.</t>
  </si>
  <si>
    <t>Este indicador también debe cambiar su enfoque y se amplió a la propuesta del anterior, en donde se va a enfocar a medir la oportunidad y calidad del plan en las diferentes etapas por las que pasa: Desde su diseño, publicación, ejecución y aporte a la entidad. Si bien se cumple con la meta se debe reforzar el análisis indicando qué actividades y de qué planes fueron las que no se cumplieron y la criticidad de las mismas ya que lo que se mide en estos planes corresponde a acciones vitales para la entidad y estar en un 89% frente a PAI, PEI y PTEP indicaría una alerta importante para llevar a comité directivo e institucional.</t>
  </si>
  <si>
    <t xml:space="preserve">Según el cronograma establecido para la vigencia, se programaron doce transferencias documentales, de las cuales se entregaron y legalizaron diez de la siguiente manera: 
1.Almacén: dos trasferencias correspondientes a dos vigencias (2020 y 2021).
2.Tesorería: cinco trasferencias correspondientes a cinco vigencias (2016, 2017, 2018, 2019 y 2020)
3.Secretaría General: dos trasferencias correspondientes a dos vigencias (2020 y 2021).
A lo anterior se entregaron los inventarios documentales (FUID) firmados y legalizados. 
Por otro lado, algunas áreas solicitaron aplazamiento de sus transferencias, pero presentaron algunos avances significativos:
1.Biblioteca: No entregó la transferencia, pero gestionó la clasificación documental.
2.OAJ (Oficina Asesora Jurídica): Solicitó aplazamiento, pero realizó una intervención y organización documental hacia finales del año.
3.Patrimonio: Solicitó aplazamiento de la transferencia, pero avanzó en la clasificación documental de los archivos por transferir.
4.Contratos y convenios No entrego ninguna vigencia.
Finalmente, para el mes de diciembre, no se tenía proyectada ninguna transferencia documental.
El cumplimiento de las entregas representa un 83%. Esto indica que las áreas que entregaron sus archivos de gestión contribuyeron a la centralización de la información y la reducción del riesgo en la pérdida de documentos institucionales. </t>
  </si>
  <si>
    <t>El cronograma de transferencias no evidencia la programación en sí de las transferencias de cada área sino las mesas de trabajo que se hacen previo a la actividad por lo que no fue posible evidenciar una línea base para poder comparar frente a las 4 transferencias ejecutadas en el segundo semestre correspondiente a las áreas de: Jurídica (correo de septiembre), Patrimonio (correo del 19 de nov), y Secretaría General 2 FUID del 16 de octubre (resoluciones). Se debe replantear el cronograma actual por el real de planeación de transferencias.</t>
  </si>
  <si>
    <t>https://drive.google.com/drive/folders/1_sclkWwpaIlC53R-yEYO7Gtya95dizF4?usp=drive_linkk</t>
  </si>
  <si>
    <t>El PINAR es un plan con una estrategia que se despliega a cuatro (4) años para garantizar una gestión documental eficiente, sostenible y alineada con las normativas vigentes, pero que se mide por año en su gestión. Este horizonte permite abordar de manera integral los desafíos de los fondos acumulados, generar buenas prácticas, optimizar recursos, implementar cambios culturales y preservar el patrimonio documental, asegurando que la entidad cumpla con sus obligaciones, amplíe su transparencia y eficiencia.
Por tal razón se tiene el siguiente cumplimiento por vigencias: 
1. 2023 dos actividades programadas / dos cumplidas / porcentaje de avance del 100%
2. 2024 siete actividades programadas / seis cumplidas / porcentaje de avance del 85.7%
3. 2025 ocho actividades programadas.
4. 2026 seis actividades programadas.
Sobre el porcentaje de cumplimiento total del PINAR a 4 años: tenemos un cumplimiento por vigencias de la siguiente manera: 
Aporte del 2023 es igual al 30% 
Aporte del 2024 es igual 25.71% 
Avance Total con fecha de corte del 31 de diciembre de 2024 es del 55.71% en el cumplimiento de actividades programadas sobre el 100% del PINAR.</t>
  </si>
  <si>
    <t>Se evidencia el plan de los cuatro año con actividades macro en donde es difícil establecer los productos de dichas actividades y fue necesario el acompañamiento del líder del proceso para entenderlo. Se sugiere Se debe replantear el plan 2025 identificando actividades que vienen de la vigencia anterior y especificando o desagregando actividades más concretas o especificando el producto (s) a entregar para facilitar el seguimiento o cumplimiento de este indicador.</t>
  </si>
  <si>
    <t xml:space="preserve"> Se analiza que el único OE que no se cubre mediante alianzas o convenios durnate la vigencia del 2024 fue el OE3: Diferenciación social y lucha contra la discriminación. Se revisará con la dirección si para la vigencia 2025 se tiene establecido que algún convenio o alianza cubra este objetivo estratégico o si con otras estrategias se ha cubiernto y no es necesario hacerlo por este tipo de instrumentes</t>
  </si>
  <si>
    <t>Revisar con la dirección si este indicador está sirviendo en la toma de decisiones o es meramente informativo y ya se puede migrar a otro tipo de medición.</t>
  </si>
  <si>
    <t>Si bien el indicador cumple con la meta establecida frente a gastos de personal es adecuado identificar las situaciones administrativas imprevistas y establecer con las áreas la mejora de éstas en caso de observar que si se pudieron preveer.
En cuanto a los gastos generales de funcionamiento sería valioso reportar estos incumplimientos al proceso de gestión administrativa y logística para que sea este el responsable de realizar la evaluación a dichos proveedores con el fin de mejorar la calidad de sus servicios/productos o definitivamente no volver a contratarlos para lograr una mejor ejecución frente a este aspecto identificado por el proceso Financiero. 
Frente a los gastos de inversión y las reservas presupuestales generadas por el motivo explicado se deberían implementar acciones concretas con las áreas para evitar esta mala práctica que afecta a la entidad en su medición FURAG.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</si>
</sst>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 #,##0.00;[Red]\-&quot;$&quot;\ #,##0.00"/>
    <numFmt numFmtId="164" formatCode="_-* #,##0.00_-;\-* #,##0.00_-;_-* &quot;-&quot;_-;_-@"/>
    <numFmt numFmtId="165" formatCode="d/m/yyyy"/>
    <numFmt numFmtId="166" formatCode="0;\-0;"/>
    <numFmt numFmtId="167" formatCode="0.0%"/>
    <numFmt numFmtId="168" formatCode="dd/mm/yyyy"/>
    <numFmt numFmtId="169" formatCode="dd/mm/yy"/>
    <numFmt numFmtId="170" formatCode="_-&quot;$&quot;\ * #,##0.00_-;\-&quot;$&quot;\ * #,##0.00_-;_-&quot;$&quot;\ * &quot;-&quot;??_-;_-@"/>
    <numFmt numFmtId="171" formatCode="dd\-mm\-yyyy"/>
    <numFmt numFmtId="172" formatCode="d/m/yy"/>
    <numFmt numFmtId="173" formatCode="d&quot; de &quot;mmmm&quot; de &quot;yyyy"/>
    <numFmt numFmtId="174" formatCode="#,##0.000"/>
  </numFmts>
  <fonts count="95">
    <font>
      <sz val="12"/>
      <color theme="1"/>
      <name val="Arial"/>
      <scheme val="minor"/>
    </font>
    <font>
      <b/>
      <sz val="11"/>
      <color theme="1"/>
      <name val="Arial"/>
    </font>
    <font>
      <sz val="11"/>
      <color theme="1"/>
      <name val="Arial"/>
    </font>
    <font>
      <sz val="12"/>
      <color theme="1"/>
      <name val="Arial"/>
    </font>
    <font>
      <sz val="11"/>
      <color rgb="FF000000"/>
      <name val="Arial"/>
    </font>
    <font>
      <sz val="12"/>
      <name val="Arial"/>
    </font>
    <font>
      <sz val="8"/>
      <color theme="0"/>
      <name val="Arial"/>
    </font>
    <font>
      <b/>
      <sz val="8"/>
      <color theme="1"/>
      <name val="Arial"/>
    </font>
    <font>
      <b/>
      <sz val="8"/>
      <color theme="0"/>
      <name val="Arial"/>
    </font>
    <font>
      <sz val="8"/>
      <color theme="1"/>
      <name val="Arial"/>
    </font>
    <font>
      <u/>
      <sz val="8"/>
      <color theme="10"/>
      <name val="Arial"/>
    </font>
    <font>
      <u/>
      <sz val="8"/>
      <color rgb="FF0000FF"/>
      <name val="Arial"/>
    </font>
    <font>
      <u/>
      <sz val="8"/>
      <color theme="10"/>
      <name val="Arial"/>
    </font>
    <font>
      <sz val="7"/>
      <color theme="1"/>
      <name val="Arial"/>
    </font>
    <font>
      <u/>
      <sz val="8"/>
      <color theme="10"/>
      <name val="Arial"/>
    </font>
    <font>
      <u/>
      <sz val="8"/>
      <color theme="1"/>
      <name val="Arial"/>
    </font>
    <font>
      <u/>
      <sz val="8"/>
      <color theme="1"/>
      <name val="Arial"/>
    </font>
    <font>
      <u/>
      <sz val="8"/>
      <color rgb="FF0000FF"/>
      <name val="Arial"/>
    </font>
    <font>
      <sz val="8"/>
      <color rgb="FF000000"/>
      <name val="Arial"/>
    </font>
    <font>
      <u/>
      <sz val="8"/>
      <color rgb="FF0000FF"/>
      <name val="Arial"/>
    </font>
    <font>
      <u/>
      <sz val="8"/>
      <color rgb="FF0563C1"/>
      <name val="Arial"/>
    </font>
    <font>
      <u/>
      <sz val="8"/>
      <color rgb="FF0563C1"/>
      <name val="Arial"/>
    </font>
    <font>
      <sz val="9"/>
      <color rgb="FF222222"/>
      <name val="Arial"/>
    </font>
    <font>
      <u/>
      <sz val="8"/>
      <color theme="10"/>
      <name val="Arial"/>
    </font>
    <font>
      <u/>
      <sz val="8"/>
      <color theme="10"/>
      <name val="Arial"/>
    </font>
    <font>
      <u/>
      <sz val="8"/>
      <color theme="10"/>
      <name val="Arial"/>
    </font>
    <font>
      <u/>
      <sz val="8"/>
      <color rgb="FF0563C1"/>
      <name val="Arial"/>
    </font>
    <font>
      <u/>
      <sz val="9"/>
      <color theme="10"/>
      <name val="Arial"/>
    </font>
    <font>
      <u/>
      <sz val="9"/>
      <color theme="10"/>
      <name val="Arial"/>
    </font>
    <font>
      <u/>
      <sz val="10"/>
      <color theme="10"/>
      <name val="Arial"/>
    </font>
    <font>
      <u/>
      <sz val="8"/>
      <color theme="1"/>
      <name val="Arial"/>
    </font>
    <font>
      <sz val="8"/>
      <color rgb="FF0563C1"/>
      <name val="Arial"/>
    </font>
    <font>
      <sz val="8"/>
      <color theme="5"/>
      <name val="Arial"/>
    </font>
    <font>
      <sz val="8"/>
      <color rgb="FFFF0000"/>
      <name val="Arial"/>
    </font>
    <font>
      <sz val="10"/>
      <color theme="1"/>
      <name val="Arial"/>
    </font>
    <font>
      <b/>
      <sz val="12"/>
      <color theme="1"/>
      <name val="Arial"/>
    </font>
    <font>
      <u/>
      <sz val="9"/>
      <color rgb="FF0563C1"/>
      <name val="Arial"/>
    </font>
    <font>
      <sz val="9"/>
      <color theme="1"/>
      <name val="Arial"/>
    </font>
    <font>
      <u/>
      <sz val="9"/>
      <color theme="10"/>
      <name val="Arial"/>
    </font>
    <font>
      <u/>
      <sz val="8"/>
      <color rgb="FF0563C1"/>
      <name val="Arial"/>
    </font>
    <font>
      <u/>
      <sz val="8"/>
      <color rgb="FF0563C1"/>
      <name val="Arial"/>
    </font>
    <font>
      <u/>
      <sz val="8"/>
      <color rgb="FF000000"/>
      <name val="Arial"/>
    </font>
    <font>
      <sz val="9"/>
      <color theme="1"/>
      <name val="Calibri"/>
    </font>
    <font>
      <sz val="12"/>
      <color rgb="FFFF0000"/>
      <name val="Arial"/>
    </font>
    <font>
      <u/>
      <sz val="8"/>
      <color rgb="FF000000"/>
      <name val="Arial"/>
    </font>
    <font>
      <u/>
      <sz val="8"/>
      <color rgb="FF0563C1"/>
      <name val="Arial"/>
    </font>
    <font>
      <u/>
      <sz val="8"/>
      <color rgb="FF0563C1"/>
      <name val="Arial"/>
    </font>
    <font>
      <u/>
      <sz val="8"/>
      <color rgb="FF0563C1"/>
      <name val="Arial"/>
    </font>
    <font>
      <u/>
      <sz val="8"/>
      <color rgb="FF000000"/>
      <name val="Arial"/>
    </font>
    <font>
      <u/>
      <sz val="8"/>
      <color rgb="FF0563C1"/>
      <name val="Arial"/>
    </font>
    <font>
      <u/>
      <sz val="8"/>
      <color rgb="FF0000FF"/>
      <name val="Arial"/>
    </font>
    <font>
      <u/>
      <sz val="8"/>
      <color rgb="FF0563C1"/>
      <name val="Arial"/>
    </font>
    <font>
      <u/>
      <sz val="8"/>
      <color theme="1"/>
      <name val="Arial"/>
    </font>
    <font>
      <u/>
      <sz val="10"/>
      <color rgb="FF0000FF"/>
      <name val="Arial"/>
    </font>
    <font>
      <sz val="9"/>
      <color rgb="FF0563C1"/>
      <name val="Arial"/>
    </font>
    <font>
      <u/>
      <sz val="8"/>
      <color rgb="FF000000"/>
      <name val="Arial"/>
    </font>
    <font>
      <u/>
      <sz val="8"/>
      <color rgb="FF0000FF"/>
      <name val="Arial"/>
    </font>
    <font>
      <u/>
      <sz val="9"/>
      <color rgb="FF0000FF"/>
      <name val="Arial"/>
    </font>
    <font>
      <u/>
      <sz val="8"/>
      <color rgb="FF0563C1"/>
      <name val="Arial"/>
    </font>
    <font>
      <u/>
      <sz val="9"/>
      <color theme="10"/>
      <name val="Arial"/>
    </font>
    <font>
      <sz val="8"/>
      <color rgb="FF222222"/>
      <name val="Arial"/>
    </font>
    <font>
      <u/>
      <sz val="11"/>
      <color theme="1"/>
      <name val="Calibri"/>
    </font>
    <font>
      <sz val="8"/>
      <color rgb="FF0000FF"/>
      <name val="Arial"/>
    </font>
    <font>
      <u/>
      <sz val="8"/>
      <color rgb="FF1155CC"/>
      <name val="Arial"/>
    </font>
    <font>
      <b/>
      <sz val="9"/>
      <color theme="1"/>
      <name val="Calibri"/>
    </font>
    <font>
      <sz val="8"/>
      <color rgb="FF980000"/>
      <name val="Arial"/>
    </font>
    <font>
      <u/>
      <sz val="9"/>
      <color rgb="FF1155CC"/>
      <name val="Arial"/>
    </font>
    <font>
      <sz val="8"/>
      <color rgb="FF000000"/>
      <name val="Arial, sans-serif"/>
    </font>
    <font>
      <b/>
      <sz val="8"/>
      <color rgb="FF000000"/>
      <name val="Arial, sans-serif"/>
    </font>
    <font>
      <b/>
      <sz val="8"/>
      <color rgb="FF000000"/>
      <name val="Arial"/>
    </font>
    <font>
      <b/>
      <sz val="10"/>
      <color theme="1"/>
      <name val="Arial"/>
    </font>
    <font>
      <b/>
      <sz val="9"/>
      <color theme="1"/>
      <name val="Arial"/>
    </font>
    <font>
      <sz val="8"/>
      <color rgb="FF000000"/>
      <name val="Arial"/>
      <family val="2"/>
    </font>
    <font>
      <u/>
      <sz val="12"/>
      <color theme="10"/>
      <name val="Arial"/>
      <scheme val="minor"/>
    </font>
    <font>
      <u/>
      <sz val="10"/>
      <color theme="10"/>
      <name val="Arial"/>
      <family val="2"/>
      <scheme val="minor"/>
    </font>
    <font>
      <sz val="8"/>
      <color theme="1"/>
      <name val="Arial"/>
      <family val="2"/>
    </font>
    <font>
      <u/>
      <sz val="8"/>
      <color rgb="FF0000FF"/>
      <name val="Arial"/>
      <family val="2"/>
    </font>
    <font>
      <u/>
      <sz val="8"/>
      <color rgb="FF000000"/>
      <name val="Arial"/>
      <family val="2"/>
    </font>
    <font>
      <sz val="8"/>
      <color rgb="FFFF0000"/>
      <name val="Arial"/>
      <family val="2"/>
    </font>
    <font>
      <sz val="8"/>
      <name val="Arial"/>
      <family val="2"/>
    </font>
    <font>
      <sz val="12"/>
      <color theme="1"/>
      <name val="Arial"/>
      <scheme val="minor"/>
    </font>
    <font>
      <sz val="12"/>
      <color theme="1"/>
      <name val="Arial"/>
      <family val="2"/>
      <scheme val="minor"/>
    </font>
    <font>
      <b/>
      <sz val="8"/>
      <color rgb="FF000000"/>
      <name val="Arial"/>
      <family val="2"/>
    </font>
    <font>
      <b/>
      <sz val="9"/>
      <color theme="1"/>
      <name val="Arial"/>
      <family val="2"/>
    </font>
    <font>
      <sz val="9"/>
      <color theme="1"/>
      <name val="Arial"/>
      <family val="2"/>
    </font>
    <font>
      <sz val="11"/>
      <color theme="1"/>
      <name val="Arial"/>
      <family val="2"/>
    </font>
    <font>
      <u/>
      <sz val="8"/>
      <color theme="10"/>
      <name val="Arial"/>
      <family val="2"/>
      <scheme val="minor"/>
    </font>
    <font>
      <sz val="8"/>
      <color rgb="FF980000"/>
      <name val="Arial"/>
      <family val="2"/>
    </font>
    <font>
      <u/>
      <sz val="8"/>
      <color rgb="FF0563C1"/>
      <name val="Arial"/>
      <family val="2"/>
    </font>
    <font>
      <sz val="8"/>
      <color rgb="FF0563C1"/>
      <name val="Arial"/>
      <family val="2"/>
    </font>
    <font>
      <sz val="10"/>
      <color theme="1"/>
      <name val="Arial"/>
      <family val="2"/>
    </font>
    <font>
      <u/>
      <sz val="8"/>
      <color rgb="FF1155CC"/>
      <name val="Arial"/>
      <family val="2"/>
    </font>
    <font>
      <b/>
      <u/>
      <sz val="8"/>
      <color theme="4"/>
      <name val="Arial"/>
      <family val="2"/>
    </font>
    <font>
      <sz val="9"/>
      <color indexed="81"/>
      <name val="Tahoma"/>
      <family val="2"/>
    </font>
    <font>
      <u/>
      <sz val="9"/>
      <color theme="10"/>
      <name val="Arial"/>
      <family val="2"/>
    </font>
  </fonts>
  <fills count="28">
    <fill>
      <patternFill patternType="none"/>
    </fill>
    <fill>
      <patternFill patternType="gray125"/>
    </fill>
    <fill>
      <patternFill patternType="solid">
        <fgColor theme="4"/>
        <bgColor theme="4"/>
      </patternFill>
    </fill>
    <fill>
      <patternFill patternType="solid">
        <fgColor theme="0"/>
        <bgColor theme="0"/>
      </patternFill>
    </fill>
    <fill>
      <patternFill patternType="solid">
        <fgColor rgb="FFADB9CA"/>
        <bgColor rgb="FFADB9CA"/>
      </patternFill>
    </fill>
    <fill>
      <patternFill patternType="solid">
        <fgColor rgb="FFFEF2CB"/>
        <bgColor rgb="FFFEF2CB"/>
      </patternFill>
    </fill>
    <fill>
      <patternFill patternType="solid">
        <fgColor rgb="FFD9E2F3"/>
        <bgColor rgb="FFD9E2F3"/>
      </patternFill>
    </fill>
    <fill>
      <patternFill patternType="solid">
        <fgColor rgb="FFFFFF00"/>
        <bgColor rgb="FFFFFF00"/>
      </patternFill>
    </fill>
    <fill>
      <patternFill patternType="solid">
        <fgColor rgb="FF2F5496"/>
        <bgColor rgb="FF2F5496"/>
      </patternFill>
    </fill>
    <fill>
      <patternFill patternType="solid">
        <fgColor rgb="FFF4B083"/>
        <bgColor rgb="FFF4B083"/>
      </patternFill>
    </fill>
    <fill>
      <patternFill patternType="solid">
        <fgColor theme="9"/>
        <bgColor theme="9"/>
      </patternFill>
    </fill>
    <fill>
      <patternFill patternType="solid">
        <fgColor rgb="FFD9D9D9"/>
        <bgColor rgb="FFD9D9D9"/>
      </patternFill>
    </fill>
    <fill>
      <patternFill patternType="solid">
        <fgColor theme="8"/>
        <bgColor theme="8"/>
      </patternFill>
    </fill>
    <fill>
      <patternFill patternType="solid">
        <fgColor rgb="FFF7CAAC"/>
        <bgColor rgb="FFF7CAAC"/>
      </patternFill>
    </fill>
    <fill>
      <patternFill patternType="solid">
        <fgColor rgb="FFC5E0B3"/>
        <bgColor rgb="FFC5E0B3"/>
      </patternFill>
    </fill>
    <fill>
      <patternFill patternType="solid">
        <fgColor rgb="FFD8D8D8"/>
        <bgColor rgb="FFD8D8D8"/>
      </patternFill>
    </fill>
    <fill>
      <patternFill patternType="solid">
        <fgColor rgb="FFF2F2F2"/>
        <bgColor rgb="FFF2F2F2"/>
      </patternFill>
    </fill>
    <fill>
      <patternFill patternType="solid">
        <fgColor rgb="FFFFFFFF"/>
        <bgColor rgb="FFFFFFFF"/>
      </patternFill>
    </fill>
    <fill>
      <patternFill patternType="solid">
        <fgColor rgb="FF00FF00"/>
        <bgColor rgb="FF00FF00"/>
      </patternFill>
    </fill>
    <fill>
      <patternFill patternType="solid">
        <fgColor rgb="FFFF0000"/>
        <bgColor rgb="FFFF0000"/>
      </patternFill>
    </fill>
    <fill>
      <patternFill patternType="solid">
        <fgColor rgb="FFF3F3F3"/>
        <bgColor rgb="FFF3F3F3"/>
      </patternFill>
    </fill>
    <fill>
      <patternFill patternType="solid">
        <fgColor rgb="FFE5E5E5"/>
        <bgColor rgb="FFE5E5E5"/>
      </patternFill>
    </fill>
    <fill>
      <patternFill patternType="solid">
        <fgColor rgb="FFCCCCCC"/>
        <bgColor rgb="FFCCCCCC"/>
      </patternFill>
    </fill>
    <fill>
      <patternFill patternType="solid">
        <fgColor rgb="FFEFEFEF"/>
        <bgColor rgb="FFEFEFEF"/>
      </patternFill>
    </fill>
    <fill>
      <patternFill patternType="solid">
        <fgColor rgb="FFB7B7B7"/>
        <bgColor rgb="FFB7B7B7"/>
      </patternFill>
    </fill>
    <fill>
      <patternFill patternType="solid">
        <fgColor theme="0"/>
        <bgColor rgb="FFFF9999"/>
      </patternFill>
    </fill>
    <fill>
      <patternFill patternType="solid">
        <fgColor theme="0"/>
        <bgColor rgb="FFB4C6E7"/>
      </patternFill>
    </fill>
    <fill>
      <patternFill patternType="solid">
        <fgColor theme="0"/>
        <bgColor rgb="FF00FFFF"/>
      </patternFill>
    </fill>
  </fills>
  <borders count="10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dotted">
        <color rgb="FF000000"/>
      </left>
      <right style="dotted">
        <color rgb="FF000000"/>
      </right>
      <top/>
      <bottom style="dotted">
        <color rgb="FF000000"/>
      </bottom>
      <diagonal/>
    </border>
    <border>
      <left style="dotted">
        <color rgb="FF000000"/>
      </left>
      <right style="dotted">
        <color rgb="FF000000"/>
      </right>
      <top/>
      <bottom style="dotted">
        <color rgb="FF000000"/>
      </bottom>
      <diagonal/>
    </border>
    <border>
      <left/>
      <right style="dotted">
        <color theme="5"/>
      </right>
      <top/>
      <bottom style="dotted">
        <color theme="5"/>
      </bottom>
      <diagonal/>
    </border>
    <border>
      <left style="dotted">
        <color theme="5"/>
      </left>
      <right style="dotted">
        <color theme="5"/>
      </right>
      <top/>
      <bottom style="dotted">
        <color theme="5"/>
      </bottom>
      <diagonal/>
    </border>
    <border>
      <left style="dotted">
        <color rgb="FF000000"/>
      </left>
      <right style="dotted">
        <color rgb="FF000000"/>
      </right>
      <top style="dotted">
        <color rgb="FF000000"/>
      </top>
      <bottom style="dotted">
        <color rgb="FF000000"/>
      </bottom>
      <diagonal/>
    </border>
    <border>
      <left/>
      <right style="dotted">
        <color theme="5"/>
      </right>
      <top style="dotted">
        <color theme="5"/>
      </top>
      <bottom style="dotted">
        <color theme="5"/>
      </bottom>
      <diagonal/>
    </border>
    <border>
      <left style="dotted">
        <color theme="5"/>
      </left>
      <right style="dotted">
        <color theme="5"/>
      </right>
      <top style="dotted">
        <color theme="5"/>
      </top>
      <bottom style="dotted">
        <color theme="5"/>
      </bottom>
      <diagonal/>
    </border>
    <border>
      <left/>
      <right style="dotted">
        <color rgb="FF000000"/>
      </right>
      <top/>
      <bottom style="dotted">
        <color rgb="FF000000"/>
      </bottom>
      <diagonal/>
    </border>
    <border>
      <left/>
      <right style="dotted">
        <color rgb="FF000000"/>
      </right>
      <top style="dotted">
        <color rgb="FF000000"/>
      </top>
      <bottom style="dotted">
        <color rgb="FF000000"/>
      </bottom>
      <diagonal/>
    </border>
    <border>
      <left/>
      <right style="dotted">
        <color rgb="FF000000"/>
      </right>
      <top/>
      <bottom style="dotted">
        <color rgb="FF000000"/>
      </bottom>
      <diagonal/>
    </border>
    <border>
      <left style="hair">
        <color rgb="FF000000"/>
      </left>
      <right style="hair">
        <color rgb="FF000000"/>
      </right>
      <top/>
      <bottom style="hair">
        <color rgb="FF000000"/>
      </bottom>
      <diagonal/>
    </border>
    <border>
      <left style="hair">
        <color rgb="FF000000"/>
      </left>
      <right style="dotted">
        <color rgb="FF000000"/>
      </right>
      <top/>
      <bottom style="dotted">
        <color rgb="FF000000"/>
      </bottom>
      <diagonal/>
    </border>
    <border>
      <left style="hair">
        <color rgb="FF000000"/>
      </left>
      <right style="hair">
        <color rgb="FF000000"/>
      </right>
      <top style="hair">
        <color rgb="FF000000"/>
      </top>
      <bottom style="hair">
        <color rgb="FF000000"/>
      </bottom>
      <diagonal/>
    </border>
    <border>
      <left style="hair">
        <color rgb="FF000000"/>
      </left>
      <right style="dotted">
        <color rgb="FF000000"/>
      </right>
      <top style="dotted">
        <color rgb="FF000000"/>
      </top>
      <bottom style="hair">
        <color rgb="FF000000"/>
      </bottom>
      <diagonal/>
    </border>
    <border>
      <left style="dotted">
        <color theme="5"/>
      </left>
      <right style="dotted">
        <color theme="5"/>
      </right>
      <top/>
      <bottom/>
      <diagonal/>
    </border>
    <border>
      <left style="dotted">
        <color rgb="FF000000"/>
      </left>
      <right style="dotted">
        <color rgb="FF000000"/>
      </right>
      <top style="dotted">
        <color rgb="FF000000"/>
      </top>
      <bottom/>
      <diagonal/>
    </border>
    <border>
      <left style="dotted">
        <color rgb="FF000000"/>
      </left>
      <right/>
      <top style="dotted">
        <color rgb="FF000000"/>
      </top>
      <bottom style="dotted">
        <color rgb="FF000000"/>
      </bottom>
      <diagonal/>
    </border>
    <border>
      <left style="dotted">
        <color rgb="FF000000"/>
      </left>
      <right/>
      <top style="dotted">
        <color rgb="FF000000"/>
      </top>
      <bottom style="dotted">
        <color rgb="FF000000"/>
      </bottom>
      <diagonal/>
    </border>
    <border>
      <left style="dotted">
        <color rgb="FF000000"/>
      </left>
      <right style="dotted">
        <color rgb="FF000000"/>
      </right>
      <top style="medium">
        <color rgb="FFCCCCCC"/>
      </top>
      <bottom style="dotted">
        <color rgb="FF000000"/>
      </bottom>
      <diagonal/>
    </border>
    <border>
      <left/>
      <right style="dotted">
        <color theme="5"/>
      </right>
      <top style="dotted">
        <color theme="5"/>
      </top>
      <bottom style="dotted">
        <color theme="5"/>
      </bottom>
      <diagonal/>
    </border>
    <border>
      <left style="dotted">
        <color rgb="FF000000"/>
      </left>
      <right style="dotted">
        <color rgb="FF000000"/>
      </right>
      <top style="dotted">
        <color rgb="FF000000"/>
      </top>
      <bottom/>
      <diagonal/>
    </border>
    <border>
      <left/>
      <right/>
      <top style="medium">
        <color rgb="FF000000"/>
      </top>
      <bottom/>
      <diagonal/>
    </border>
    <border>
      <left style="medium">
        <color rgb="FF000000"/>
      </left>
      <right style="hair">
        <color rgb="FF000000"/>
      </right>
      <top style="medium">
        <color rgb="FF000000"/>
      </top>
      <bottom style="medium">
        <color rgb="FF000000"/>
      </bottom>
      <diagonal/>
    </border>
    <border>
      <left style="hair">
        <color rgb="FF000000"/>
      </left>
      <right style="hair">
        <color rgb="FF000000"/>
      </right>
      <top style="medium">
        <color rgb="FF000000"/>
      </top>
      <bottom style="medium">
        <color rgb="FF000000"/>
      </bottom>
      <diagonal/>
    </border>
    <border>
      <left style="hair">
        <color rgb="FF000000"/>
      </left>
      <right style="medium">
        <color rgb="FF000000"/>
      </right>
      <top style="medium">
        <color rgb="FF000000"/>
      </top>
      <bottom style="medium">
        <color rgb="FF00000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medium">
        <color rgb="FF000000"/>
      </right>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diagonal/>
    </border>
    <border>
      <left style="hair">
        <color rgb="FF000000"/>
      </left>
      <right style="hair">
        <color rgb="FF000000"/>
      </right>
      <top style="hair">
        <color rgb="FF000000"/>
      </top>
      <bottom/>
      <diagonal/>
    </border>
    <border>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right style="medium">
        <color rgb="FF000000"/>
      </right>
      <top style="medium">
        <color rgb="FF000000"/>
      </top>
      <bottom style="medium">
        <color rgb="FF000000"/>
      </bottom>
      <diagonal/>
    </border>
    <border>
      <left/>
      <right style="hair">
        <color rgb="FF000000"/>
      </right>
      <top style="medium">
        <color rgb="FF000000"/>
      </top>
      <bottom style="medium">
        <color rgb="FF000000"/>
      </bottom>
      <diagonal/>
    </border>
    <border>
      <left style="hair">
        <color rgb="FF000000"/>
      </left>
      <right style="hair">
        <color rgb="FF000000"/>
      </right>
      <top/>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top style="medium">
        <color rgb="FF000000"/>
      </top>
      <bottom style="medium">
        <color rgb="FF000000"/>
      </bottom>
      <diagonal/>
    </border>
    <border>
      <left style="medium">
        <color rgb="FF000000"/>
      </left>
      <right style="hair">
        <color rgb="FF000000"/>
      </right>
      <top/>
      <bottom style="medium">
        <color rgb="FF000000"/>
      </bottom>
      <diagonal/>
    </border>
    <border>
      <left style="hair">
        <color rgb="FF000000"/>
      </left>
      <right style="medium">
        <color rgb="FF000000"/>
      </right>
      <top/>
      <bottom style="medium">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top/>
      <bottom/>
      <diagonal/>
    </border>
    <border>
      <left style="hair">
        <color rgb="FF000000"/>
      </left>
      <right style="hair">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hair">
        <color rgb="FF000000"/>
      </left>
      <right/>
      <top style="hair">
        <color rgb="FF000000"/>
      </top>
      <bottom style="hair">
        <color rgb="FF000000"/>
      </bottom>
      <diagonal/>
    </border>
    <border>
      <left/>
      <right/>
      <top/>
      <bottom style="medium">
        <color rgb="FF000000"/>
      </bottom>
      <diagonal/>
    </border>
    <border>
      <left style="dotted">
        <color rgb="FF000000"/>
      </left>
      <right style="dotted">
        <color rgb="FF000000"/>
      </right>
      <top/>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hair">
        <color rgb="FF000000"/>
      </right>
      <top/>
      <bottom style="hair">
        <color rgb="FF000000"/>
      </bottom>
      <diagonal/>
    </border>
    <border>
      <left style="dotted">
        <color rgb="FF000000"/>
      </left>
      <right style="dotted">
        <color rgb="FF000000"/>
      </right>
      <top style="medium">
        <color rgb="FF000000"/>
      </top>
      <bottom style="dotted">
        <color rgb="FF000000"/>
      </bottom>
      <diagonal/>
    </border>
    <border>
      <left/>
      <right/>
      <top/>
      <bottom/>
      <diagonal/>
    </border>
    <border>
      <left/>
      <right/>
      <top/>
      <bottom/>
      <diagonal/>
    </border>
    <border>
      <left/>
      <right style="medium">
        <color rgb="FF000000"/>
      </right>
      <top/>
      <bottom/>
      <diagonal/>
    </border>
    <border>
      <left style="thin">
        <color rgb="FF000000"/>
      </left>
      <right/>
      <top style="medium">
        <color rgb="FF000000"/>
      </top>
      <bottom style="medium">
        <color rgb="FF000000"/>
      </bottom>
      <diagonal/>
    </border>
    <border>
      <left/>
      <right style="medium">
        <color rgb="FF000000"/>
      </right>
      <top style="medium">
        <color rgb="FF000000"/>
      </top>
      <bottom/>
      <diagonal/>
    </border>
    <border>
      <left style="dotted">
        <color rgb="FF000000"/>
      </left>
      <right style="dotted">
        <color rgb="FFED7D31"/>
      </right>
      <top style="medium">
        <color rgb="FF000000"/>
      </top>
      <bottom style="dotted">
        <color rgb="FFED7D31"/>
      </bottom>
      <diagonal/>
    </border>
    <border>
      <left style="dotted">
        <color rgb="FF000000"/>
      </left>
      <right style="dotted">
        <color rgb="FFED7D31"/>
      </right>
      <top/>
      <bottom style="dotted">
        <color rgb="FFED7D31"/>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style="hair">
        <color rgb="FF000000"/>
      </right>
      <top/>
      <bottom style="hair">
        <color rgb="FF000000"/>
      </bottom>
      <diagonal/>
    </border>
    <border>
      <left/>
      <right style="dotted">
        <color rgb="FF000000"/>
      </right>
      <top style="dotted">
        <color rgb="FF000000"/>
      </top>
      <bottom style="dotted">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ck">
        <color rgb="FF000000"/>
      </right>
      <top/>
      <bottom style="medium">
        <color indexed="64"/>
      </bottom>
      <diagonal/>
    </border>
    <border>
      <left style="thick">
        <color rgb="FF000000"/>
      </left>
      <right/>
      <top/>
      <bottom style="medium">
        <color indexed="64"/>
      </bottom>
      <diagonal/>
    </border>
    <border>
      <left style="thin">
        <color rgb="FF000000"/>
      </left>
      <right style="thin">
        <color rgb="FF00000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style="medium">
        <color indexed="64"/>
      </top>
      <bottom style="medium">
        <color indexed="64"/>
      </bottom>
      <diagonal/>
    </border>
  </borders>
  <cellStyleXfs count="3">
    <xf numFmtId="0" fontId="0" fillId="0" borderId="0"/>
    <xf numFmtId="0" fontId="73" fillId="0" borderId="0" applyNumberFormat="0" applyFill="0" applyBorder="0" applyAlignment="0" applyProtection="0"/>
    <xf numFmtId="9" fontId="80" fillId="0" borderId="0" applyFont="0" applyFill="0" applyBorder="0" applyAlignment="0" applyProtection="0"/>
  </cellStyleXfs>
  <cellXfs count="527">
    <xf numFmtId="0" fontId="0" fillId="0" borderId="0" xfId="0"/>
    <xf numFmtId="0" fontId="1" fillId="2" borderId="1" xfId="0" applyFont="1" applyFill="1" applyBorder="1" applyAlignment="1">
      <alignment horizontal="center" vertical="center"/>
    </xf>
    <xf numFmtId="0" fontId="2" fillId="0" borderId="0" xfId="0" applyFont="1"/>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xf>
    <xf numFmtId="0" fontId="3" fillId="0" borderId="0" xfId="0" applyFont="1"/>
    <xf numFmtId="0" fontId="2" fillId="0" borderId="0" xfId="0" applyFont="1" applyAlignment="1">
      <alignment horizontal="left"/>
    </xf>
    <xf numFmtId="0" fontId="2" fillId="3" borderId="1" xfId="0" applyFont="1" applyFill="1" applyBorder="1" applyAlignment="1">
      <alignment vertical="center" wrapText="1"/>
    </xf>
    <xf numFmtId="0" fontId="4" fillId="4" borderId="1" xfId="0" applyFont="1" applyFill="1" applyBorder="1" applyAlignment="1">
      <alignment vertical="center" wrapText="1"/>
    </xf>
    <xf numFmtId="0" fontId="4" fillId="3" borderId="1" xfId="0" applyFont="1" applyFill="1" applyBorder="1" applyAlignment="1">
      <alignment wrapText="1"/>
    </xf>
    <xf numFmtId="0" fontId="2" fillId="0" borderId="1" xfId="0" applyFont="1" applyBorder="1" applyAlignment="1">
      <alignment horizontal="left" vertical="center"/>
    </xf>
    <xf numFmtId="0" fontId="2" fillId="4" borderId="1" xfId="0" applyFont="1" applyFill="1" applyBorder="1" applyAlignment="1">
      <alignment horizontal="left" vertical="center" wrapText="1"/>
    </xf>
    <xf numFmtId="0" fontId="4" fillId="0" borderId="1" xfId="0" applyFont="1" applyBorder="1" applyAlignment="1">
      <alignment wrapText="1"/>
    </xf>
    <xf numFmtId="0" fontId="4" fillId="0" borderId="1" xfId="0" applyFont="1" applyBorder="1" applyAlignment="1">
      <alignment vertical="center" wrapText="1"/>
    </xf>
    <xf numFmtId="0" fontId="2" fillId="3" borderId="1" xfId="0" applyFont="1" applyFill="1" applyBorder="1" applyAlignment="1">
      <alignment horizontal="left" vertical="center"/>
    </xf>
    <xf numFmtId="0" fontId="2" fillId="0" borderId="2"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vertical="top" wrapText="1"/>
    </xf>
    <xf numFmtId="0" fontId="2" fillId="4" borderId="1" xfId="0" applyFont="1" applyFill="1" applyBorder="1"/>
    <xf numFmtId="0" fontId="2" fillId="4" borderId="1" xfId="0" applyFont="1" applyFill="1" applyBorder="1" applyAlignment="1">
      <alignment horizontal="left"/>
    </xf>
    <xf numFmtId="0" fontId="2" fillId="4" borderId="1" xfId="0" applyFont="1" applyFill="1" applyBorder="1" applyAlignment="1">
      <alignment horizontal="left" vertical="center"/>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Alignment="1">
      <alignment horizontal="center"/>
    </xf>
    <xf numFmtId="0" fontId="7" fillId="10" borderId="12" xfId="0" applyFont="1" applyFill="1" applyBorder="1" applyAlignment="1">
      <alignment horizontal="center" vertical="center" wrapText="1"/>
    </xf>
    <xf numFmtId="0" fontId="3" fillId="0" borderId="13" xfId="0" applyFont="1" applyBorder="1"/>
    <xf numFmtId="0" fontId="3" fillId="0" borderId="14" xfId="0" applyFont="1" applyBorder="1"/>
    <xf numFmtId="0" fontId="7" fillId="11" borderId="15" xfId="0" applyFont="1" applyFill="1" applyBorder="1" applyAlignment="1">
      <alignment horizontal="center" vertical="center" wrapText="1"/>
    </xf>
    <xf numFmtId="0" fontId="8" fillId="12" borderId="15" xfId="0" applyFont="1" applyFill="1" applyBorder="1" applyAlignment="1">
      <alignment horizontal="center" vertical="center" textRotation="90"/>
    </xf>
    <xf numFmtId="0" fontId="8" fillId="12" borderId="16" xfId="0" applyFont="1" applyFill="1" applyBorder="1" applyAlignment="1">
      <alignment horizontal="center" vertical="center" wrapText="1"/>
    </xf>
    <xf numFmtId="17" fontId="7" fillId="13" borderId="17" xfId="0" applyNumberFormat="1" applyFont="1" applyFill="1" applyBorder="1" applyAlignment="1">
      <alignment horizontal="center" vertical="center" wrapText="1"/>
    </xf>
    <xf numFmtId="17" fontId="7" fillId="13" borderId="18" xfId="0" applyNumberFormat="1" applyFont="1" applyFill="1" applyBorder="1" applyAlignment="1">
      <alignment horizontal="center" vertical="center" wrapText="1"/>
    </xf>
    <xf numFmtId="0" fontId="7" fillId="13" borderId="19"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9" fillId="3" borderId="20" xfId="0" applyFont="1" applyFill="1" applyBorder="1" applyAlignment="1">
      <alignment vertical="center" wrapText="1"/>
    </xf>
    <xf numFmtId="0" fontId="9" fillId="3" borderId="20" xfId="0" applyFont="1" applyFill="1" applyBorder="1" applyAlignment="1">
      <alignment horizontal="center" vertical="center" wrapText="1"/>
    </xf>
    <xf numFmtId="0" fontId="9" fillId="3" borderId="20" xfId="0" applyFont="1" applyFill="1" applyBorder="1" applyAlignment="1">
      <alignment horizontal="left" vertical="center" wrapText="1"/>
    </xf>
    <xf numFmtId="0" fontId="9" fillId="0" borderId="21" xfId="0" applyFont="1" applyBorder="1" applyAlignment="1">
      <alignment horizontal="center" vertical="center"/>
    </xf>
    <xf numFmtId="164" fontId="9" fillId="3" borderId="20" xfId="0" applyNumberFormat="1" applyFont="1" applyFill="1" applyBorder="1" applyAlignment="1">
      <alignment horizontal="center" vertical="center" wrapText="1"/>
    </xf>
    <xf numFmtId="0" fontId="9" fillId="0" borderId="21" xfId="0" applyFont="1" applyBorder="1" applyAlignment="1">
      <alignment horizontal="left" vertical="center" wrapText="1"/>
    </xf>
    <xf numFmtId="0" fontId="3" fillId="15" borderId="20" xfId="0" applyFont="1" applyFill="1" applyBorder="1" applyAlignment="1">
      <alignment vertical="center"/>
    </xf>
    <xf numFmtId="0" fontId="9" fillId="15" borderId="20" xfId="0" applyFont="1" applyFill="1" applyBorder="1" applyAlignment="1">
      <alignment vertical="center" wrapText="1"/>
    </xf>
    <xf numFmtId="9" fontId="9" fillId="3" borderId="20" xfId="0" applyNumberFormat="1" applyFont="1" applyFill="1" applyBorder="1" applyAlignment="1">
      <alignment horizontal="center" vertical="center" wrapText="1"/>
    </xf>
    <xf numFmtId="9" fontId="9" fillId="0" borderId="21" xfId="0" applyNumberFormat="1" applyFont="1" applyBorder="1" applyAlignment="1">
      <alignment horizontal="center" vertical="center" wrapText="1"/>
    </xf>
    <xf numFmtId="0" fontId="10" fillId="0" borderId="21" xfId="0" applyFont="1" applyBorder="1" applyAlignment="1">
      <alignment vertical="center" wrapText="1"/>
    </xf>
    <xf numFmtId="0" fontId="9" fillId="0" borderId="22" xfId="0" applyFont="1" applyBorder="1" applyAlignment="1">
      <alignment horizontal="center" vertical="center"/>
    </xf>
    <xf numFmtId="165" fontId="9" fillId="0" borderId="23" xfId="0" applyNumberFormat="1" applyFont="1" applyBorder="1" applyAlignment="1">
      <alignment horizontal="center" vertical="center"/>
    </xf>
    <xf numFmtId="0" fontId="9" fillId="0" borderId="23" xfId="0" applyFont="1" applyBorder="1" applyAlignment="1">
      <alignment vertical="center" wrapText="1"/>
    </xf>
    <xf numFmtId="0" fontId="9" fillId="3" borderId="24" xfId="0" applyFont="1" applyFill="1" applyBorder="1" applyAlignment="1">
      <alignment vertical="center" wrapText="1"/>
    </xf>
    <xf numFmtId="0" fontId="9" fillId="3" borderId="24" xfId="0" applyFont="1" applyFill="1" applyBorder="1" applyAlignment="1">
      <alignment horizontal="center" vertical="center" wrapText="1"/>
    </xf>
    <xf numFmtId="0" fontId="9" fillId="3" borderId="24" xfId="0" applyFont="1" applyFill="1" applyBorder="1" applyAlignment="1">
      <alignment horizontal="left" vertical="center" wrapText="1"/>
    </xf>
    <xf numFmtId="0" fontId="9" fillId="0" borderId="24" xfId="0" applyFont="1" applyBorder="1" applyAlignment="1">
      <alignment horizontal="center" vertical="center"/>
    </xf>
    <xf numFmtId="164" fontId="9" fillId="3" borderId="24" xfId="0" applyNumberFormat="1" applyFont="1" applyFill="1" applyBorder="1" applyAlignment="1">
      <alignment horizontal="center" vertical="center" wrapText="1"/>
    </xf>
    <xf numFmtId="0" fontId="9" fillId="0" borderId="24" xfId="0" applyFont="1" applyBorder="1" applyAlignment="1">
      <alignment horizontal="left" vertical="center" wrapText="1"/>
    </xf>
    <xf numFmtId="0" fontId="9" fillId="15" borderId="24" xfId="0" applyFont="1" applyFill="1" applyBorder="1"/>
    <xf numFmtId="9" fontId="9" fillId="3" borderId="24" xfId="0" applyNumberFormat="1" applyFont="1" applyFill="1" applyBorder="1" applyAlignment="1">
      <alignment horizontal="center" vertical="center"/>
    </xf>
    <xf numFmtId="0" fontId="9" fillId="3" borderId="24" xfId="0" applyFont="1" applyFill="1" applyBorder="1"/>
    <xf numFmtId="9" fontId="9" fillId="0" borderId="24" xfId="0" applyNumberFormat="1" applyFont="1" applyBorder="1" applyAlignment="1">
      <alignment horizontal="center" vertical="center"/>
    </xf>
    <xf numFmtId="0" fontId="11" fillId="0" borderId="21" xfId="0" applyFont="1" applyBorder="1" applyAlignment="1">
      <alignment vertical="center" wrapText="1"/>
    </xf>
    <xf numFmtId="0" fontId="9" fillId="0" borderId="25" xfId="0" applyFont="1" applyBorder="1" applyAlignment="1">
      <alignment horizontal="center" vertical="center"/>
    </xf>
    <xf numFmtId="165" fontId="9" fillId="0" borderId="26" xfId="0" applyNumberFormat="1" applyFont="1" applyBorder="1" applyAlignment="1">
      <alignment horizontal="center" vertical="center"/>
    </xf>
    <xf numFmtId="0" fontId="9" fillId="0" borderId="26" xfId="0" applyFont="1" applyBorder="1" applyAlignment="1">
      <alignment vertical="center" wrapText="1"/>
    </xf>
    <xf numFmtId="0" fontId="9" fillId="0" borderId="24" xfId="0" applyFont="1" applyBorder="1"/>
    <xf numFmtId="0" fontId="9" fillId="0" borderId="26" xfId="0" applyFont="1" applyBorder="1"/>
    <xf numFmtId="166" fontId="9" fillId="0" borderId="24" xfId="0" applyNumberFormat="1" applyFont="1" applyBorder="1" applyAlignment="1">
      <alignment horizontal="center" vertical="center" wrapText="1"/>
    </xf>
    <xf numFmtId="166" fontId="9" fillId="0" borderId="24" xfId="0" applyNumberFormat="1" applyFont="1" applyBorder="1" applyAlignment="1">
      <alignment horizontal="left" vertical="center" wrapText="1"/>
    </xf>
    <xf numFmtId="167" fontId="9" fillId="3" borderId="24" xfId="0" applyNumberFormat="1" applyFont="1" applyFill="1" applyBorder="1" applyAlignment="1">
      <alignment horizontal="center" vertical="center" wrapText="1"/>
    </xf>
    <xf numFmtId="0" fontId="12" fillId="0" borderId="24" xfId="0" applyFont="1" applyBorder="1" applyAlignment="1">
      <alignment horizontal="left" vertical="center" wrapText="1"/>
    </xf>
    <xf numFmtId="0" fontId="9" fillId="3" borderId="24" xfId="0" applyFont="1" applyFill="1" applyBorder="1" applyAlignment="1">
      <alignment horizontal="center" vertical="center"/>
    </xf>
    <xf numFmtId="9" fontId="9" fillId="3" borderId="24" xfId="0" applyNumberFormat="1" applyFont="1" applyFill="1" applyBorder="1" applyAlignment="1">
      <alignment horizontal="center" vertical="center" wrapText="1"/>
    </xf>
    <xf numFmtId="0" fontId="13" fillId="0" borderId="26" xfId="0" applyFont="1" applyBorder="1" applyAlignment="1">
      <alignment vertical="center" wrapText="1"/>
    </xf>
    <xf numFmtId="0" fontId="9" fillId="15" borderId="24" xfId="0" applyFont="1" applyFill="1" applyBorder="1" applyAlignment="1">
      <alignment vertical="center" wrapText="1"/>
    </xf>
    <xf numFmtId="0" fontId="7" fillId="3" borderId="24" xfId="0" applyFont="1" applyFill="1" applyBorder="1" applyAlignment="1">
      <alignment horizontal="center" vertical="center" wrapText="1"/>
    </xf>
    <xf numFmtId="0" fontId="14" fillId="0" borderId="24" xfId="0" applyFont="1" applyBorder="1" applyAlignment="1">
      <alignment vertical="center" wrapText="1"/>
    </xf>
    <xf numFmtId="0" fontId="15" fillId="0" borderId="26" xfId="0" applyFont="1" applyBorder="1" applyAlignment="1">
      <alignment vertical="center" wrapText="1"/>
    </xf>
    <xf numFmtId="0" fontId="7" fillId="3" borderId="24" xfId="0" applyFont="1" applyFill="1" applyBorder="1" applyAlignment="1">
      <alignment horizontal="center" vertical="center"/>
    </xf>
    <xf numFmtId="0" fontId="16" fillId="0" borderId="24" xfId="0" applyFont="1" applyBorder="1" applyAlignment="1">
      <alignment horizontal="center" vertical="center" wrapText="1"/>
    </xf>
    <xf numFmtId="166" fontId="9" fillId="3" borderId="24" xfId="0" applyNumberFormat="1" applyFont="1" applyFill="1" applyBorder="1" applyAlignment="1">
      <alignment horizontal="left" vertical="center" wrapText="1"/>
    </xf>
    <xf numFmtId="0" fontId="9" fillId="0" borderId="21" xfId="0" applyFont="1" applyBorder="1" applyAlignment="1">
      <alignment vertical="center" wrapText="1"/>
    </xf>
    <xf numFmtId="0" fontId="3" fillId="3" borderId="27" xfId="0" applyFont="1" applyFill="1" applyBorder="1" applyAlignment="1">
      <alignment vertical="center" wrapText="1"/>
    </xf>
    <xf numFmtId="0" fontId="3" fillId="3" borderId="27"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8" xfId="0" applyFont="1" applyFill="1" applyBorder="1" applyAlignment="1">
      <alignment horizontal="center" vertical="center" wrapText="1"/>
    </xf>
    <xf numFmtId="9" fontId="9" fillId="0" borderId="29" xfId="0" applyNumberFormat="1" applyFont="1" applyBorder="1" applyAlignment="1">
      <alignment horizontal="center" vertical="center" wrapText="1"/>
    </xf>
    <xf numFmtId="0" fontId="17" fillId="0" borderId="29" xfId="0" applyFont="1" applyBorder="1" applyAlignment="1">
      <alignment vertical="center" wrapText="1"/>
    </xf>
    <xf numFmtId="166" fontId="18" fillId="0" borderId="24" xfId="0" applyNumberFormat="1" applyFont="1" applyBorder="1" applyAlignment="1">
      <alignment horizontal="left" vertical="center" wrapText="1"/>
    </xf>
    <xf numFmtId="9" fontId="3" fillId="0" borderId="0" xfId="0" applyNumberFormat="1" applyFont="1"/>
    <xf numFmtId="0" fontId="9" fillId="0" borderId="24" xfId="0" applyFont="1" applyBorder="1" applyAlignment="1">
      <alignment horizontal="center" vertical="center" wrapText="1"/>
    </xf>
    <xf numFmtId="9" fontId="9" fillId="0" borderId="24" xfId="0" applyNumberFormat="1" applyFont="1" applyBorder="1" applyAlignment="1">
      <alignment horizontal="center" vertical="center" wrapText="1"/>
    </xf>
    <xf numFmtId="10" fontId="9" fillId="3" borderId="24" xfId="0" applyNumberFormat="1" applyFont="1" applyFill="1" applyBorder="1" applyAlignment="1">
      <alignment horizontal="center" vertical="center" wrapText="1"/>
    </xf>
    <xf numFmtId="0" fontId="19" fillId="0" borderId="24" xfId="0" applyFont="1" applyBorder="1" applyAlignment="1">
      <alignment horizontal="left" vertical="center" wrapText="1"/>
    </xf>
    <xf numFmtId="0" fontId="9" fillId="0" borderId="26" xfId="0" applyFont="1" applyBorder="1" applyAlignment="1">
      <alignment horizontal="left" vertical="center" wrapText="1"/>
    </xf>
    <xf numFmtId="0" fontId="9" fillId="16" borderId="24" xfId="0" applyFont="1" applyFill="1" applyBorder="1"/>
    <xf numFmtId="9" fontId="18" fillId="17" borderId="30" xfId="0" applyNumberFormat="1" applyFont="1" applyFill="1" applyBorder="1" applyAlignment="1">
      <alignment horizontal="center" vertical="center"/>
    </xf>
    <xf numFmtId="10" fontId="18" fillId="17" borderId="30" xfId="0" applyNumberFormat="1" applyFont="1" applyFill="1" applyBorder="1" applyAlignment="1">
      <alignment horizontal="center" vertical="center"/>
    </xf>
    <xf numFmtId="9" fontId="18" fillId="17" borderId="31" xfId="0" applyNumberFormat="1" applyFont="1" applyFill="1" applyBorder="1" applyAlignment="1">
      <alignment horizontal="center" vertical="center"/>
    </xf>
    <xf numFmtId="167" fontId="9" fillId="17" borderId="20" xfId="0" applyNumberFormat="1" applyFont="1" applyFill="1" applyBorder="1" applyAlignment="1">
      <alignment horizontal="center" vertical="center"/>
    </xf>
    <xf numFmtId="167" fontId="9" fillId="3" borderId="20" xfId="0" applyNumberFormat="1" applyFont="1" applyFill="1" applyBorder="1" applyAlignment="1">
      <alignment horizontal="center" vertical="center"/>
    </xf>
    <xf numFmtId="9" fontId="9" fillId="3" borderId="20" xfId="0" applyNumberFormat="1" applyFont="1" applyFill="1" applyBorder="1" applyAlignment="1">
      <alignment horizontal="center" vertical="center"/>
    </xf>
    <xf numFmtId="0" fontId="20" fillId="0" borderId="24" xfId="0" applyFont="1" applyBorder="1" applyAlignment="1">
      <alignment horizontal="left" vertical="center" wrapText="1"/>
    </xf>
    <xf numFmtId="0" fontId="9" fillId="3" borderId="32" xfId="0" applyFont="1" applyFill="1" applyBorder="1" applyAlignment="1">
      <alignment horizontal="center" vertical="center"/>
    </xf>
    <xf numFmtId="0" fontId="9" fillId="3" borderId="33" xfId="0" applyFont="1" applyFill="1" applyBorder="1" applyAlignment="1">
      <alignment horizontal="center" vertical="center"/>
    </xf>
    <xf numFmtId="0" fontId="9" fillId="17" borderId="24" xfId="0" applyFont="1" applyFill="1" applyBorder="1" applyAlignment="1">
      <alignment horizontal="center" vertical="center"/>
    </xf>
    <xf numFmtId="0" fontId="9" fillId="0" borderId="24" xfId="0" applyFont="1" applyBorder="1" applyAlignment="1">
      <alignment vertical="center"/>
    </xf>
    <xf numFmtId="0" fontId="21" fillId="0" borderId="24" xfId="0" applyFont="1" applyBorder="1" applyAlignment="1">
      <alignment vertical="center" wrapText="1"/>
    </xf>
    <xf numFmtId="0" fontId="9" fillId="0" borderId="25" xfId="0" applyFont="1" applyBorder="1"/>
    <xf numFmtId="0" fontId="9" fillId="0" borderId="34" xfId="0" applyFont="1" applyBorder="1" applyAlignment="1">
      <alignment vertical="center" wrapText="1"/>
    </xf>
    <xf numFmtId="0" fontId="22" fillId="0" borderId="0" xfId="0" applyFont="1" applyAlignment="1">
      <alignment horizontal="left" vertical="center" wrapText="1"/>
    </xf>
    <xf numFmtId="0" fontId="23" fillId="0" borderId="24" xfId="0" applyFont="1" applyBorder="1" applyAlignment="1">
      <alignment horizontal="center" vertical="center" wrapText="1"/>
    </xf>
    <xf numFmtId="0" fontId="9" fillId="0" borderId="24" xfId="0" applyFont="1" applyBorder="1" applyAlignment="1">
      <alignment horizontal="left" vertical="center"/>
    </xf>
    <xf numFmtId="0" fontId="9" fillId="0" borderId="26" xfId="0" applyFont="1" applyBorder="1" applyAlignment="1">
      <alignment horizontal="center" vertical="center"/>
    </xf>
    <xf numFmtId="0" fontId="24" fillId="0" borderId="35" xfId="0" applyFont="1" applyBorder="1" applyAlignment="1">
      <alignment vertical="center" wrapText="1"/>
    </xf>
    <xf numFmtId="0" fontId="9" fillId="0" borderId="24" xfId="0" applyFont="1" applyBorder="1" applyAlignment="1">
      <alignment vertical="center" wrapText="1"/>
    </xf>
    <xf numFmtId="9" fontId="9" fillId="3" borderId="36" xfId="0" applyNumberFormat="1" applyFont="1" applyFill="1" applyBorder="1" applyAlignment="1">
      <alignment horizontal="center" vertical="center"/>
    </xf>
    <xf numFmtId="0" fontId="25" fillId="0" borderId="32" xfId="0" applyFont="1" applyBorder="1" applyAlignment="1">
      <alignment vertical="center" wrapText="1"/>
    </xf>
    <xf numFmtId="9" fontId="9" fillId="0" borderId="37" xfId="0" applyNumberFormat="1" applyFont="1" applyBorder="1" applyAlignment="1">
      <alignment horizontal="center" vertical="center"/>
    </xf>
    <xf numFmtId="0" fontId="26" fillId="0" borderId="32" xfId="0" applyFont="1" applyBorder="1" applyAlignment="1">
      <alignment vertical="center" wrapText="1"/>
    </xf>
    <xf numFmtId="0" fontId="9" fillId="0" borderId="38" xfId="0" applyFont="1" applyBorder="1" applyAlignment="1">
      <alignment vertical="center" wrapText="1"/>
    </xf>
    <xf numFmtId="0" fontId="18" fillId="0" borderId="24" xfId="0" applyFont="1" applyBorder="1" applyAlignment="1">
      <alignment horizontal="left" vertical="center" wrapText="1"/>
    </xf>
    <xf numFmtId="0" fontId="9" fillId="0" borderId="37" xfId="0" applyFont="1" applyBorder="1" applyAlignment="1">
      <alignment horizontal="center" vertical="center" wrapText="1"/>
    </xf>
    <xf numFmtId="0" fontId="9" fillId="0" borderId="37" xfId="0" applyFont="1" applyBorder="1" applyAlignment="1">
      <alignment horizontal="center" vertical="center"/>
    </xf>
    <xf numFmtId="1" fontId="9" fillId="0" borderId="24" xfId="0" applyNumberFormat="1" applyFont="1" applyBorder="1" applyAlignment="1">
      <alignment horizontal="center" vertical="center" wrapText="1"/>
    </xf>
    <xf numFmtId="9" fontId="9" fillId="0" borderId="37" xfId="0" applyNumberFormat="1" applyFont="1" applyBorder="1" applyAlignment="1">
      <alignment horizontal="center" vertical="center" wrapText="1"/>
    </xf>
    <xf numFmtId="0" fontId="9" fillId="0" borderId="0" xfId="0" applyFont="1" applyAlignment="1">
      <alignment vertical="center" wrapText="1"/>
    </xf>
    <xf numFmtId="10" fontId="9" fillId="0" borderId="24" xfId="0" applyNumberFormat="1" applyFont="1" applyBorder="1" applyAlignment="1">
      <alignment horizontal="center" vertical="center"/>
    </xf>
    <xf numFmtId="0" fontId="27" fillId="0" borderId="21" xfId="0" applyFont="1" applyBorder="1" applyAlignment="1">
      <alignment horizontal="center" vertical="center" wrapText="1"/>
    </xf>
    <xf numFmtId="0" fontId="28" fillId="0" borderId="24" xfId="0" applyFont="1" applyBorder="1" applyAlignment="1">
      <alignment horizontal="center" vertical="center" wrapText="1"/>
    </xf>
    <xf numFmtId="0" fontId="29" fillId="0" borderId="24" xfId="0" applyFont="1" applyBorder="1" applyAlignment="1">
      <alignment vertical="center" wrapText="1"/>
    </xf>
    <xf numFmtId="9" fontId="18" fillId="17" borderId="24" xfId="0" applyNumberFormat="1" applyFont="1" applyFill="1" applyBorder="1" applyAlignment="1">
      <alignment horizontal="center" vertical="center"/>
    </xf>
    <xf numFmtId="168" fontId="9" fillId="0" borderId="26" xfId="0" applyNumberFormat="1" applyFont="1" applyBorder="1" applyAlignment="1">
      <alignment horizontal="center" vertical="center"/>
    </xf>
    <xf numFmtId="0" fontId="30" fillId="0" borderId="24" xfId="0" applyFont="1" applyBorder="1" applyAlignment="1">
      <alignment vertical="center" wrapText="1"/>
    </xf>
    <xf numFmtId="10" fontId="9" fillId="3" borderId="24" xfId="0" applyNumberFormat="1" applyFont="1" applyFill="1" applyBorder="1" applyAlignment="1">
      <alignment horizontal="center" vertical="center"/>
    </xf>
    <xf numFmtId="0" fontId="9" fillId="3" borderId="39" xfId="0" applyFont="1" applyFill="1" applyBorder="1" applyAlignment="1">
      <alignment horizontal="center" vertical="center"/>
    </xf>
    <xf numFmtId="0" fontId="9" fillId="3" borderId="26" xfId="0" applyFont="1" applyFill="1" applyBorder="1"/>
    <xf numFmtId="166" fontId="9" fillId="3" borderId="24" xfId="0" applyNumberFormat="1" applyFont="1" applyFill="1" applyBorder="1" applyAlignment="1">
      <alignment horizontal="center" vertical="center" wrapText="1"/>
    </xf>
    <xf numFmtId="0" fontId="9" fillId="0" borderId="35" xfId="0" applyFont="1" applyBorder="1" applyAlignment="1">
      <alignment vertical="center" wrapText="1"/>
    </xf>
    <xf numFmtId="0" fontId="9" fillId="3" borderId="40" xfId="0" applyFont="1" applyFill="1" applyBorder="1"/>
    <xf numFmtId="167" fontId="9" fillId="3" borderId="36" xfId="0" applyNumberFormat="1" applyFont="1" applyFill="1" applyBorder="1" applyAlignment="1">
      <alignment horizontal="center" vertical="center" wrapText="1"/>
    </xf>
    <xf numFmtId="0" fontId="9" fillId="0" borderId="32" xfId="0" applyFont="1" applyBorder="1" applyAlignment="1">
      <alignment vertical="center" wrapText="1"/>
    </xf>
    <xf numFmtId="9" fontId="9" fillId="0" borderId="32" xfId="0" applyNumberFormat="1" applyFont="1" applyBorder="1" applyAlignment="1">
      <alignment horizontal="center" vertical="center" wrapText="1"/>
    </xf>
    <xf numFmtId="0" fontId="9" fillId="3" borderId="28" xfId="0" applyFont="1" applyFill="1" applyBorder="1"/>
    <xf numFmtId="0" fontId="31" fillId="0" borderId="0" xfId="0" applyFont="1" applyAlignment="1">
      <alignment horizontal="center" vertical="center"/>
    </xf>
    <xf numFmtId="0" fontId="18" fillId="0" borderId="0" xfId="0" applyFont="1" applyAlignment="1">
      <alignment horizontal="left" vertical="center"/>
    </xf>
    <xf numFmtId="0" fontId="9" fillId="3" borderId="20" xfId="0" applyFont="1" applyFill="1" applyBorder="1"/>
    <xf numFmtId="0" fontId="9" fillId="0" borderId="0" xfId="0" applyFont="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xf>
    <xf numFmtId="0" fontId="32" fillId="3" borderId="41" xfId="0" applyFont="1" applyFill="1" applyBorder="1" applyAlignment="1">
      <alignment horizontal="left" vertical="center" wrapText="1"/>
    </xf>
    <xf numFmtId="0" fontId="7" fillId="12" borderId="42" xfId="0" applyFont="1" applyFill="1" applyBorder="1" applyAlignment="1">
      <alignment horizontal="center" vertical="center"/>
    </xf>
    <xf numFmtId="0" fontId="7" fillId="12" borderId="43" xfId="0" applyFont="1" applyFill="1" applyBorder="1" applyAlignment="1">
      <alignment horizontal="center" vertical="center"/>
    </xf>
    <xf numFmtId="0" fontId="7" fillId="12" borderId="43" xfId="0" applyFont="1" applyFill="1" applyBorder="1" applyAlignment="1">
      <alignment horizontal="center" vertical="center" wrapText="1"/>
    </xf>
    <xf numFmtId="0" fontId="7" fillId="12" borderId="44" xfId="0" applyFont="1" applyFill="1" applyBorder="1" applyAlignment="1">
      <alignment horizontal="center" vertical="center"/>
    </xf>
    <xf numFmtId="0" fontId="32" fillId="0" borderId="0" xfId="0" applyFont="1" applyAlignment="1">
      <alignment horizontal="left" vertical="center" wrapText="1"/>
    </xf>
    <xf numFmtId="0" fontId="9" fillId="3" borderId="45" xfId="0" applyFont="1" applyFill="1" applyBorder="1" applyAlignment="1">
      <alignment horizontal="left" vertical="center" wrapText="1"/>
    </xf>
    <xf numFmtId="0" fontId="9" fillId="0" borderId="46" xfId="0" applyFont="1" applyBorder="1" applyAlignment="1">
      <alignment horizontal="center" vertical="center"/>
    </xf>
    <xf numFmtId="9" fontId="9" fillId="0" borderId="46" xfId="0" applyNumberFormat="1" applyFont="1" applyBorder="1" applyAlignment="1">
      <alignment horizontal="center" vertical="center"/>
    </xf>
    <xf numFmtId="0" fontId="9" fillId="0" borderId="47" xfId="0" applyFont="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9" fillId="3" borderId="48" xfId="0" applyFont="1" applyFill="1" applyBorder="1" applyAlignment="1">
      <alignment horizontal="left" vertical="center" wrapText="1"/>
    </xf>
    <xf numFmtId="0" fontId="9" fillId="0" borderId="32" xfId="0" applyFont="1" applyBorder="1" applyAlignment="1">
      <alignment horizontal="center" vertical="center"/>
    </xf>
    <xf numFmtId="9" fontId="9" fillId="0" borderId="32" xfId="0" applyNumberFormat="1" applyFont="1" applyBorder="1" applyAlignment="1">
      <alignment horizontal="center" vertical="center"/>
    </xf>
    <xf numFmtId="0" fontId="9" fillId="0" borderId="49" xfId="0" applyFont="1" applyBorder="1" applyAlignment="1">
      <alignment horizontal="left" vertical="center" wrapText="1"/>
    </xf>
    <xf numFmtId="0" fontId="9" fillId="0" borderId="0" xfId="0" applyFont="1" applyAlignment="1">
      <alignment horizontal="left" vertical="center" wrapText="1"/>
    </xf>
    <xf numFmtId="9" fontId="9" fillId="0" borderId="0" xfId="0" applyNumberFormat="1" applyFont="1" applyAlignment="1">
      <alignment horizontal="center" vertical="center"/>
    </xf>
    <xf numFmtId="0" fontId="9" fillId="0" borderId="49" xfId="0" applyFont="1" applyBorder="1" applyAlignment="1">
      <alignment horizontal="center" vertical="center"/>
    </xf>
    <xf numFmtId="0" fontId="9" fillId="3" borderId="50" xfId="0" applyFont="1" applyFill="1" applyBorder="1" applyAlignment="1">
      <alignment horizontal="left" vertical="center" wrapText="1"/>
    </xf>
    <xf numFmtId="0" fontId="9" fillId="0" borderId="51" xfId="0" applyFont="1" applyBorder="1" applyAlignment="1">
      <alignment horizontal="center" vertical="center"/>
    </xf>
    <xf numFmtId="0" fontId="7" fillId="7" borderId="42" xfId="0" applyFont="1" applyFill="1" applyBorder="1"/>
    <xf numFmtId="0" fontId="7" fillId="7" borderId="44" xfId="0" applyFont="1" applyFill="1" applyBorder="1" applyAlignment="1">
      <alignment horizontal="center"/>
    </xf>
    <xf numFmtId="0" fontId="9" fillId="0" borderId="52" xfId="0" applyFont="1" applyBorder="1" applyAlignment="1">
      <alignment horizontal="center" vertical="center"/>
    </xf>
    <xf numFmtId="0" fontId="9" fillId="0" borderId="53" xfId="0" applyFont="1" applyBorder="1" applyAlignment="1">
      <alignment horizontal="left"/>
    </xf>
    <xf numFmtId="0" fontId="7" fillId="0" borderId="0" xfId="0" applyFont="1"/>
    <xf numFmtId="0" fontId="7" fillId="0" borderId="0" xfId="0" applyFont="1" applyAlignment="1">
      <alignment horizontal="center"/>
    </xf>
    <xf numFmtId="0" fontId="33" fillId="0" borderId="0" xfId="0" applyFont="1"/>
    <xf numFmtId="0" fontId="33" fillId="0" borderId="0" xfId="0" applyFont="1" applyAlignment="1">
      <alignment horizontal="left"/>
    </xf>
    <xf numFmtId="0" fontId="7" fillId="12" borderId="54" xfId="0" applyFont="1" applyFill="1" applyBorder="1" applyAlignment="1">
      <alignment horizontal="center" vertical="center"/>
    </xf>
    <xf numFmtId="0" fontId="7" fillId="12" borderId="15" xfId="0" applyFont="1" applyFill="1" applyBorder="1" applyAlignment="1">
      <alignment horizontal="center" vertical="center"/>
    </xf>
    <xf numFmtId="0" fontId="7" fillId="12" borderId="55" xfId="0" applyFont="1" applyFill="1" applyBorder="1" applyAlignment="1">
      <alignment horizontal="center" vertical="center" wrapText="1"/>
    </xf>
    <xf numFmtId="0" fontId="7" fillId="12" borderId="15" xfId="0" applyFont="1" applyFill="1" applyBorder="1" applyAlignment="1">
      <alignment horizontal="center" vertical="center" wrapText="1"/>
    </xf>
    <xf numFmtId="9" fontId="9" fillId="0" borderId="49" xfId="0" applyNumberFormat="1" applyFont="1" applyBorder="1" applyAlignment="1">
      <alignment horizontal="center" vertical="center"/>
    </xf>
    <xf numFmtId="9" fontId="9" fillId="0" borderId="56" xfId="0" applyNumberFormat="1" applyFont="1" applyBorder="1" applyAlignment="1">
      <alignment horizontal="center" vertical="center"/>
    </xf>
    <xf numFmtId="0" fontId="9" fillId="14" borderId="48" xfId="0" applyFont="1" applyFill="1" applyBorder="1" applyAlignment="1">
      <alignment horizontal="left" vertical="center" wrapText="1"/>
    </xf>
    <xf numFmtId="0" fontId="9" fillId="14" borderId="32" xfId="0" applyFont="1" applyFill="1" applyBorder="1" applyAlignment="1">
      <alignment horizontal="center" vertical="center"/>
    </xf>
    <xf numFmtId="9" fontId="9" fillId="14" borderId="30" xfId="0" applyNumberFormat="1" applyFont="1" applyFill="1" applyBorder="1" applyAlignment="1">
      <alignment horizontal="center" vertical="center"/>
    </xf>
    <xf numFmtId="0" fontId="9" fillId="3" borderId="57" xfId="0" applyFont="1" applyFill="1" applyBorder="1" applyAlignment="1">
      <alignment horizontal="left" vertical="center" wrapText="1"/>
    </xf>
    <xf numFmtId="0" fontId="9" fillId="0" borderId="58" xfId="0" applyFont="1" applyBorder="1" applyAlignment="1">
      <alignment horizontal="center" vertical="center"/>
    </xf>
    <xf numFmtId="9" fontId="9" fillId="0" borderId="53" xfId="0" applyNumberFormat="1" applyFont="1" applyBorder="1" applyAlignment="1">
      <alignment horizontal="center" vertical="center"/>
    </xf>
    <xf numFmtId="0" fontId="7" fillId="7" borderId="59" xfId="0" applyFont="1" applyFill="1" applyBorder="1" applyAlignment="1">
      <alignment horizontal="center"/>
    </xf>
    <xf numFmtId="9" fontId="7" fillId="7" borderId="15" xfId="0" applyNumberFormat="1" applyFont="1" applyFill="1" applyBorder="1" applyAlignment="1">
      <alignment horizontal="center" vertical="center"/>
    </xf>
    <xf numFmtId="0" fontId="7" fillId="7" borderId="60" xfId="0" applyFont="1" applyFill="1" applyBorder="1"/>
    <xf numFmtId="0" fontId="7" fillId="7" borderId="61" xfId="0" applyFont="1" applyFill="1" applyBorder="1" applyAlignment="1">
      <alignment horizontal="center"/>
    </xf>
    <xf numFmtId="0" fontId="7" fillId="12" borderId="32" xfId="0" applyFont="1" applyFill="1" applyBorder="1" applyAlignment="1">
      <alignment horizontal="center" vertical="center"/>
    </xf>
    <xf numFmtId="0" fontId="34" fillId="18" borderId="65" xfId="0" applyFont="1" applyFill="1" applyBorder="1" applyAlignment="1">
      <alignment horizontal="center" vertical="center"/>
    </xf>
    <xf numFmtId="0" fontId="34" fillId="19" borderId="65" xfId="0" applyFont="1" applyFill="1" applyBorder="1" applyAlignment="1">
      <alignment horizontal="center" vertical="center"/>
    </xf>
    <xf numFmtId="0" fontId="34" fillId="7" borderId="65" xfId="0" applyFont="1" applyFill="1" applyBorder="1" applyAlignment="1">
      <alignment horizontal="center" vertical="center"/>
    </xf>
    <xf numFmtId="0" fontId="3" fillId="0" borderId="0" xfId="0" applyFont="1" applyAlignment="1">
      <alignment horizontal="center" vertical="center"/>
    </xf>
    <xf numFmtId="0" fontId="9" fillId="3" borderId="32" xfId="0" applyFont="1" applyFill="1" applyBorder="1" applyAlignment="1">
      <alignment horizontal="center" vertical="center" wrapText="1"/>
    </xf>
    <xf numFmtId="0" fontId="3" fillId="0" borderId="32" xfId="0" applyFont="1" applyBorder="1"/>
    <xf numFmtId="0" fontId="34" fillId="0" borderId="0" xfId="0" applyFont="1" applyAlignment="1">
      <alignment horizontal="center" vertical="center"/>
    </xf>
    <xf numFmtId="166" fontId="9" fillId="0" borderId="32" xfId="0" applyNumberFormat="1" applyFont="1" applyBorder="1" applyAlignment="1">
      <alignment horizontal="center" vertical="center" wrapText="1"/>
    </xf>
    <xf numFmtId="0" fontId="9" fillId="7" borderId="32" xfId="0" applyFont="1" applyFill="1" applyBorder="1" applyAlignment="1">
      <alignment horizontal="center" vertical="center" wrapText="1"/>
    </xf>
    <xf numFmtId="0" fontId="9" fillId="0" borderId="32" xfId="0" applyFont="1" applyBorder="1" applyAlignment="1">
      <alignment horizontal="center" vertical="center" wrapText="1"/>
    </xf>
    <xf numFmtId="0" fontId="9" fillId="17" borderId="32" xfId="0" applyFont="1" applyFill="1" applyBorder="1" applyAlignment="1">
      <alignment horizontal="center" vertical="center" wrapText="1"/>
    </xf>
    <xf numFmtId="0" fontId="9" fillId="17" borderId="32" xfId="0" applyFont="1" applyFill="1" applyBorder="1" applyAlignment="1">
      <alignment horizontal="center" vertical="center"/>
    </xf>
    <xf numFmtId="0" fontId="9" fillId="20" borderId="32" xfId="0" applyFont="1" applyFill="1" applyBorder="1" applyAlignment="1">
      <alignment horizontal="center" vertical="center"/>
    </xf>
    <xf numFmtId="0" fontId="34" fillId="0" borderId="64" xfId="0" applyFont="1" applyBorder="1" applyAlignment="1">
      <alignment horizontal="center" vertical="center"/>
    </xf>
    <xf numFmtId="0" fontId="9" fillId="3" borderId="30" xfId="0" applyFont="1" applyFill="1" applyBorder="1" applyAlignment="1">
      <alignment horizontal="center" vertical="center" wrapText="1"/>
    </xf>
    <xf numFmtId="0" fontId="3" fillId="0" borderId="46" xfId="0" applyFont="1" applyBorder="1"/>
    <xf numFmtId="0" fontId="34" fillId="0" borderId="1" xfId="0" applyFont="1" applyBorder="1" applyAlignment="1">
      <alignment horizontal="center" vertical="center"/>
    </xf>
    <xf numFmtId="0" fontId="9" fillId="18" borderId="67" xfId="0" applyFont="1" applyFill="1" applyBorder="1" applyAlignment="1">
      <alignment horizontal="center" vertical="center"/>
    </xf>
    <xf numFmtId="0" fontId="9" fillId="0" borderId="1" xfId="0" applyFont="1" applyBorder="1" applyAlignment="1">
      <alignment horizontal="center" vertical="center"/>
    </xf>
    <xf numFmtId="9" fontId="9" fillId="0" borderId="1" xfId="0" applyNumberFormat="1" applyFont="1" applyBorder="1" applyAlignment="1">
      <alignment horizontal="center" vertical="center"/>
    </xf>
    <xf numFmtId="0" fontId="9" fillId="0" borderId="62" xfId="0" applyFont="1" applyBorder="1" applyAlignment="1">
      <alignment horizontal="center" vertical="center"/>
    </xf>
    <xf numFmtId="0" fontId="9" fillId="0" borderId="68" xfId="0" applyFont="1" applyBorder="1" applyAlignment="1">
      <alignment horizontal="center" vertical="center"/>
    </xf>
    <xf numFmtId="0" fontId="9" fillId="7" borderId="69" xfId="0" applyFont="1" applyFill="1" applyBorder="1" applyAlignment="1">
      <alignment horizontal="center" vertical="center" wrapText="1"/>
    </xf>
    <xf numFmtId="165" fontId="9" fillId="3" borderId="20" xfId="0" applyNumberFormat="1" applyFont="1" applyFill="1" applyBorder="1" applyAlignment="1">
      <alignment horizontal="center" vertical="center" wrapText="1"/>
    </xf>
    <xf numFmtId="0" fontId="9" fillId="3" borderId="40" xfId="0" applyFont="1" applyFill="1" applyBorder="1" applyAlignment="1">
      <alignment vertical="center" wrapText="1"/>
    </xf>
    <xf numFmtId="0" fontId="9" fillId="3" borderId="40" xfId="0" applyFont="1" applyFill="1" applyBorder="1" applyAlignment="1">
      <alignment horizontal="center" vertical="center" wrapText="1"/>
    </xf>
    <xf numFmtId="0" fontId="9" fillId="3" borderId="71" xfId="0" applyFont="1" applyFill="1" applyBorder="1" applyAlignment="1">
      <alignment horizontal="left" vertical="center" wrapText="1"/>
    </xf>
    <xf numFmtId="165" fontId="9" fillId="3" borderId="71" xfId="0" applyNumberFormat="1" applyFont="1" applyFill="1" applyBorder="1" applyAlignment="1">
      <alignment horizontal="center" vertical="center" wrapText="1"/>
    </xf>
    <xf numFmtId="0" fontId="9" fillId="3" borderId="36" xfId="0" applyFont="1" applyFill="1" applyBorder="1" applyAlignment="1">
      <alignment vertical="center" wrapText="1"/>
    </xf>
    <xf numFmtId="0" fontId="9" fillId="17" borderId="24" xfId="0" applyFont="1" applyFill="1" applyBorder="1" applyAlignment="1">
      <alignment horizontal="left" vertical="center" wrapText="1"/>
    </xf>
    <xf numFmtId="165" fontId="9" fillId="3" borderId="24" xfId="0" applyNumberFormat="1" applyFont="1" applyFill="1" applyBorder="1" applyAlignment="1">
      <alignment horizontal="center" vertical="center" wrapText="1"/>
    </xf>
    <xf numFmtId="0" fontId="8" fillId="8" borderId="15" xfId="0" applyFont="1" applyFill="1" applyBorder="1" applyAlignment="1">
      <alignment horizontal="center" vertical="center" textRotation="90"/>
    </xf>
    <xf numFmtId="0" fontId="8" fillId="8" borderId="75" xfId="0" applyFont="1" applyFill="1" applyBorder="1" applyAlignment="1">
      <alignment horizontal="center" vertical="center" wrapText="1"/>
    </xf>
    <xf numFmtId="17" fontId="7" fillId="9" borderId="76" xfId="0" applyNumberFormat="1" applyFont="1" applyFill="1" applyBorder="1" applyAlignment="1">
      <alignment horizontal="center" vertical="center" wrapText="1"/>
    </xf>
    <xf numFmtId="0" fontId="7" fillId="9" borderId="77" xfId="0" applyFont="1" applyFill="1" applyBorder="1" applyAlignment="1">
      <alignment horizontal="center" vertical="center" wrapText="1"/>
    </xf>
    <xf numFmtId="17" fontId="7" fillId="14" borderId="78" xfId="0" applyNumberFormat="1" applyFont="1" applyFill="1" applyBorder="1" applyAlignment="1">
      <alignment horizontal="center" vertical="center" wrapText="1"/>
    </xf>
    <xf numFmtId="17" fontId="7" fillId="14" borderId="79" xfId="0" applyNumberFormat="1" applyFont="1" applyFill="1" applyBorder="1" applyAlignment="1">
      <alignment horizontal="center" vertical="center" wrapText="1"/>
    </xf>
    <xf numFmtId="0" fontId="7" fillId="14" borderId="80" xfId="0" applyFont="1" applyFill="1" applyBorder="1" applyAlignment="1">
      <alignment horizontal="center" vertical="center" wrapText="1"/>
    </xf>
    <xf numFmtId="0" fontId="36" fillId="0" borderId="24" xfId="0" applyFont="1" applyBorder="1" applyAlignment="1">
      <alignment horizontal="left" vertical="center" wrapText="1"/>
    </xf>
    <xf numFmtId="165" fontId="9" fillId="0" borderId="24" xfId="0" applyNumberFormat="1" applyFont="1" applyBorder="1" applyAlignment="1">
      <alignment horizontal="center" vertical="center" wrapText="1"/>
    </xf>
    <xf numFmtId="0" fontId="37" fillId="0" borderId="24" xfId="0" applyFont="1" applyBorder="1" applyAlignment="1">
      <alignment horizontal="left" vertical="center" wrapText="1"/>
    </xf>
    <xf numFmtId="165" fontId="9" fillId="0" borderId="24" xfId="0" applyNumberFormat="1" applyFont="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9" fontId="9" fillId="15" borderId="24" xfId="0" applyNumberFormat="1" applyFont="1" applyFill="1" applyBorder="1" applyAlignment="1">
      <alignment horizontal="center" vertical="center"/>
    </xf>
    <xf numFmtId="0" fontId="8" fillId="8" borderId="15" xfId="0" applyFont="1" applyFill="1" applyBorder="1" applyAlignment="1">
      <alignment horizontal="center" vertical="center" wrapText="1"/>
    </xf>
    <xf numFmtId="17" fontId="7" fillId="9" borderId="15" xfId="0" applyNumberFormat="1" applyFont="1" applyFill="1" applyBorder="1" applyAlignment="1">
      <alignment horizontal="center" vertical="center" wrapText="1"/>
    </xf>
    <xf numFmtId="0" fontId="7" fillId="9" borderId="15" xfId="0" applyFont="1" applyFill="1" applyBorder="1" applyAlignment="1">
      <alignment horizontal="center" vertical="center" wrapText="1"/>
    </xf>
    <xf numFmtId="17" fontId="7" fillId="14" borderId="15" xfId="0" applyNumberFormat="1" applyFont="1" applyFill="1" applyBorder="1" applyAlignment="1">
      <alignment horizontal="center" vertical="center" wrapText="1"/>
    </xf>
    <xf numFmtId="0" fontId="7" fillId="14" borderId="15" xfId="0" applyFont="1" applyFill="1" applyBorder="1" applyAlignment="1">
      <alignment horizontal="center" vertical="center" wrapText="1"/>
    </xf>
    <xf numFmtId="166" fontId="9" fillId="0" borderId="21" xfId="0" applyNumberFormat="1" applyFont="1" applyBorder="1" applyAlignment="1">
      <alignment horizontal="center" vertical="center" wrapText="1"/>
    </xf>
    <xf numFmtId="9" fontId="9" fillId="21" borderId="20" xfId="0" applyNumberFormat="1" applyFont="1" applyFill="1" applyBorder="1" applyAlignment="1">
      <alignment horizontal="center" vertical="center" wrapText="1"/>
    </xf>
    <xf numFmtId="0" fontId="38" fillId="0" borderId="29" xfId="0" applyFont="1" applyBorder="1" applyAlignment="1">
      <alignment vertical="center" wrapText="1"/>
    </xf>
    <xf numFmtId="168" fontId="18" fillId="0" borderId="21" xfId="0" applyNumberFormat="1" applyFont="1" applyBorder="1" applyAlignment="1">
      <alignment horizontal="center" vertical="center"/>
    </xf>
    <xf numFmtId="165" fontId="18" fillId="0" borderId="21" xfId="0" applyNumberFormat="1" applyFont="1" applyBorder="1" applyAlignment="1">
      <alignment horizontal="center" vertical="center"/>
    </xf>
    <xf numFmtId="9" fontId="9" fillId="21" borderId="24" xfId="0" applyNumberFormat="1" applyFont="1" applyFill="1" applyBorder="1" applyAlignment="1">
      <alignment horizontal="center" vertical="center" wrapText="1"/>
    </xf>
    <xf numFmtId="0" fontId="9" fillId="0" borderId="0" xfId="0" applyFont="1" applyAlignment="1">
      <alignment horizontal="center" vertical="center" wrapText="1"/>
    </xf>
    <xf numFmtId="168" fontId="9" fillId="0" borderId="24" xfId="0" applyNumberFormat="1" applyFont="1" applyBorder="1" applyAlignment="1">
      <alignment horizontal="center" vertical="center" wrapText="1"/>
    </xf>
    <xf numFmtId="9" fontId="9" fillId="15" borderId="24" xfId="0" applyNumberFormat="1" applyFont="1" applyFill="1" applyBorder="1" applyAlignment="1">
      <alignment horizontal="center" vertical="center" wrapText="1"/>
    </xf>
    <xf numFmtId="0" fontId="39" fillId="0" borderId="32" xfId="0" applyFont="1" applyBorder="1" applyAlignment="1">
      <alignment horizontal="left" vertical="center" wrapText="1"/>
    </xf>
    <xf numFmtId="165" fontId="18" fillId="0" borderId="64" xfId="0" applyNumberFormat="1" applyFont="1" applyBorder="1" applyAlignment="1">
      <alignment horizontal="center" vertical="center" wrapText="1"/>
    </xf>
    <xf numFmtId="0" fontId="18" fillId="0" borderId="64" xfId="0" applyFont="1" applyBorder="1" applyAlignment="1">
      <alignment vertical="center" wrapText="1"/>
    </xf>
    <xf numFmtId="0" fontId="40" fillId="0" borderId="46" xfId="0" applyFont="1" applyBorder="1" applyAlignment="1">
      <alignment horizontal="left" vertical="center" wrapText="1"/>
    </xf>
    <xf numFmtId="165" fontId="18" fillId="0" borderId="81" xfId="0" applyNumberFormat="1" applyFont="1" applyBorder="1" applyAlignment="1">
      <alignment horizontal="center" vertical="center" wrapText="1"/>
    </xf>
    <xf numFmtId="0" fontId="18" fillId="0" borderId="81" xfId="0" applyFont="1" applyBorder="1" applyAlignment="1">
      <alignment vertical="center" wrapText="1"/>
    </xf>
    <xf numFmtId="0" fontId="8" fillId="8" borderId="16" xfId="0" applyFont="1" applyFill="1" applyBorder="1" applyAlignment="1">
      <alignment horizontal="center" vertical="center" wrapText="1"/>
    </xf>
    <xf numFmtId="17" fontId="7" fillId="9" borderId="18" xfId="0" applyNumberFormat="1" applyFont="1" applyFill="1" applyBorder="1" applyAlignment="1">
      <alignment horizontal="center" vertical="center" wrapText="1"/>
    </xf>
    <xf numFmtId="0" fontId="7" fillId="9" borderId="19" xfId="0" applyFont="1" applyFill="1" applyBorder="1" applyAlignment="1">
      <alignment horizontal="center" vertical="center" wrapText="1"/>
    </xf>
    <xf numFmtId="17" fontId="7" fillId="14" borderId="17" xfId="0" applyNumberFormat="1" applyFont="1" applyFill="1" applyBorder="1" applyAlignment="1">
      <alignment horizontal="center" vertical="center" wrapText="1"/>
    </xf>
    <xf numFmtId="17" fontId="7" fillId="14" borderId="18" xfId="0" applyNumberFormat="1" applyFont="1" applyFill="1" applyBorder="1" applyAlignment="1">
      <alignment horizontal="center" vertical="center" wrapText="1"/>
    </xf>
    <xf numFmtId="9" fontId="9" fillId="17" borderId="82" xfId="0" applyNumberFormat="1" applyFont="1" applyFill="1" applyBorder="1" applyAlignment="1">
      <alignment horizontal="center" vertical="center"/>
    </xf>
    <xf numFmtId="0" fontId="41" fillId="0" borderId="21" xfId="0" applyFont="1" applyBorder="1" applyAlignment="1">
      <alignment vertical="center" wrapText="1"/>
    </xf>
    <xf numFmtId="168" fontId="9" fillId="0" borderId="82" xfId="0" applyNumberFormat="1" applyFont="1" applyBorder="1" applyAlignment="1">
      <alignment horizontal="center" vertical="center" wrapText="1"/>
    </xf>
    <xf numFmtId="0" fontId="42" fillId="0" borderId="82" xfId="0" applyFont="1" applyBorder="1" applyAlignment="1">
      <alignment horizontal="left" vertical="center" wrapText="1"/>
    </xf>
    <xf numFmtId="165" fontId="9" fillId="0" borderId="21" xfId="0" applyNumberFormat="1" applyFont="1" applyBorder="1" applyAlignment="1">
      <alignment horizontal="center" vertical="center"/>
    </xf>
    <xf numFmtId="0" fontId="43" fillId="0" borderId="0" xfId="0" applyFont="1" applyAlignment="1">
      <alignment vertical="center" wrapText="1"/>
    </xf>
    <xf numFmtId="0" fontId="42" fillId="0" borderId="24" xfId="0" applyFont="1" applyBorder="1" applyAlignment="1">
      <alignment horizontal="left" vertical="center" wrapText="1"/>
    </xf>
    <xf numFmtId="8" fontId="33" fillId="0" borderId="24" xfId="0" applyNumberFormat="1" applyFont="1" applyBorder="1" applyAlignment="1">
      <alignment horizontal="center" vertical="center" wrapText="1"/>
    </xf>
    <xf numFmtId="170" fontId="33" fillId="0" borderId="24" xfId="0" applyNumberFormat="1" applyFont="1" applyBorder="1" applyAlignment="1">
      <alignment horizontal="center" vertical="center"/>
    </xf>
    <xf numFmtId="8" fontId="33" fillId="0" borderId="24" xfId="0" applyNumberFormat="1" applyFont="1" applyBorder="1" applyAlignment="1">
      <alignment horizontal="center" vertical="center"/>
    </xf>
    <xf numFmtId="0" fontId="33" fillId="3" borderId="24" xfId="0" applyFont="1" applyFill="1" applyBorder="1" applyAlignment="1">
      <alignment horizontal="center" vertical="center" wrapText="1"/>
    </xf>
    <xf numFmtId="8" fontId="33" fillId="0" borderId="0" xfId="0" applyNumberFormat="1" applyFont="1" applyAlignment="1">
      <alignment horizontal="center" vertical="center" wrapText="1"/>
    </xf>
    <xf numFmtId="0" fontId="18" fillId="3" borderId="24" xfId="0" applyFont="1" applyFill="1" applyBorder="1" applyAlignment="1">
      <alignment horizontal="center" vertical="center" wrapText="1"/>
    </xf>
    <xf numFmtId="8" fontId="9" fillId="3" borderId="24" xfId="0" applyNumberFormat="1" applyFont="1" applyFill="1" applyBorder="1" applyAlignment="1">
      <alignment horizontal="center" vertical="center" wrapText="1"/>
    </xf>
    <xf numFmtId="0" fontId="44" fillId="0" borderId="24" xfId="0" applyFont="1" applyBorder="1" applyAlignment="1">
      <alignment vertical="center" wrapText="1"/>
    </xf>
    <xf numFmtId="0" fontId="42" fillId="0" borderId="24" xfId="0" applyFont="1" applyBorder="1" applyAlignment="1">
      <alignment vertical="center" wrapText="1"/>
    </xf>
    <xf numFmtId="0" fontId="9" fillId="15" borderId="24" xfId="0" applyFont="1" applyFill="1" applyBorder="1" applyAlignment="1">
      <alignment horizontal="center" vertical="center" wrapText="1"/>
    </xf>
    <xf numFmtId="10" fontId="9" fillId="0" borderId="24" xfId="0" applyNumberFormat="1" applyFont="1" applyBorder="1" applyAlignment="1">
      <alignment horizontal="center" vertical="center" wrapText="1"/>
    </xf>
    <xf numFmtId="165" fontId="37" fillId="0" borderId="24" xfId="0" applyNumberFormat="1" applyFont="1" applyBorder="1" applyAlignment="1">
      <alignment horizontal="center" vertical="center"/>
    </xf>
    <xf numFmtId="165" fontId="9" fillId="0" borderId="24" xfId="0" applyNumberFormat="1" applyFont="1" applyBorder="1" applyAlignment="1">
      <alignment horizontal="left" vertical="center" wrapText="1"/>
    </xf>
    <xf numFmtId="0" fontId="9" fillId="0" borderId="0" xfId="0" applyFont="1" applyAlignment="1">
      <alignment vertical="center"/>
    </xf>
    <xf numFmtId="0" fontId="8" fillId="8" borderId="16" xfId="0" applyFont="1" applyFill="1" applyBorder="1" applyAlignment="1">
      <alignment horizontal="center" vertical="center" textRotation="90"/>
    </xf>
    <xf numFmtId="17" fontId="7" fillId="9" borderId="86" xfId="0" applyNumberFormat="1" applyFont="1" applyFill="1" applyBorder="1" applyAlignment="1">
      <alignment horizontal="center" vertical="center" wrapText="1"/>
    </xf>
    <xf numFmtId="0" fontId="9" fillId="16" borderId="24" xfId="0" applyFont="1" applyFill="1" applyBorder="1" applyAlignment="1">
      <alignment horizontal="center" vertical="center" wrapText="1"/>
    </xf>
    <xf numFmtId="0" fontId="9" fillId="16" borderId="24" xfId="0" applyFont="1" applyFill="1" applyBorder="1" applyAlignment="1">
      <alignment horizontal="center" vertical="center"/>
    </xf>
    <xf numFmtId="9" fontId="9" fillId="16" borderId="24" xfId="0" applyNumberFormat="1" applyFont="1" applyFill="1" applyBorder="1" applyAlignment="1">
      <alignment horizontal="center" vertical="center" wrapText="1"/>
    </xf>
    <xf numFmtId="0" fontId="45" fillId="3" borderId="20" xfId="0" applyFont="1" applyFill="1" applyBorder="1" applyAlignment="1">
      <alignment vertical="center" wrapText="1"/>
    </xf>
    <xf numFmtId="171" fontId="31" fillId="3" borderId="24" xfId="0" applyNumberFormat="1" applyFont="1" applyFill="1" applyBorder="1" applyAlignment="1">
      <alignment horizontal="center" vertical="center" wrapText="1"/>
    </xf>
    <xf numFmtId="0" fontId="46" fillId="3" borderId="24" xfId="0" applyFont="1" applyFill="1" applyBorder="1" applyAlignment="1">
      <alignment vertical="center" wrapText="1"/>
    </xf>
    <xf numFmtId="0" fontId="47" fillId="0" borderId="24" xfId="0" applyFont="1" applyBorder="1" applyAlignment="1">
      <alignment horizontal="center" vertical="center" wrapText="1"/>
    </xf>
    <xf numFmtId="0" fontId="48" fillId="3" borderId="24" xfId="0" applyFont="1" applyFill="1" applyBorder="1" applyAlignment="1">
      <alignment horizontal="center" vertical="center" wrapText="1"/>
    </xf>
    <xf numFmtId="0" fontId="49" fillId="3" borderId="24" xfId="0" applyFont="1" applyFill="1" applyBorder="1" applyAlignment="1">
      <alignment horizontal="center" vertical="center" wrapText="1"/>
    </xf>
    <xf numFmtId="0" fontId="3" fillId="0" borderId="0" xfId="0" applyFont="1" applyAlignment="1">
      <alignment wrapText="1"/>
    </xf>
    <xf numFmtId="10" fontId="9" fillId="0" borderId="0" xfId="0" applyNumberFormat="1" applyFont="1"/>
    <xf numFmtId="9" fontId="9" fillId="0" borderId="0" xfId="0" applyNumberFormat="1" applyFont="1" applyAlignment="1">
      <alignment horizontal="left"/>
    </xf>
    <xf numFmtId="0" fontId="9" fillId="17" borderId="20" xfId="0" applyFont="1" applyFill="1" applyBorder="1" applyAlignment="1">
      <alignment horizontal="left" vertical="center" wrapText="1"/>
    </xf>
    <xf numFmtId="0" fontId="9" fillId="17" borderId="20" xfId="0" applyFont="1" applyFill="1" applyBorder="1" applyAlignment="1">
      <alignment horizontal="center" vertical="center" wrapText="1"/>
    </xf>
    <xf numFmtId="0" fontId="9" fillId="17" borderId="20" xfId="0" applyFont="1" applyFill="1" applyBorder="1" applyAlignment="1">
      <alignment horizontal="center" vertical="center"/>
    </xf>
    <xf numFmtId="166" fontId="9" fillId="17" borderId="20" xfId="0" applyNumberFormat="1" applyFont="1" applyFill="1" applyBorder="1" applyAlignment="1">
      <alignment horizontal="left" vertical="center" wrapText="1"/>
    </xf>
    <xf numFmtId="166" fontId="9" fillId="17" borderId="20" xfId="0" applyNumberFormat="1" applyFont="1" applyFill="1" applyBorder="1" applyAlignment="1">
      <alignment horizontal="center" vertical="center" wrapText="1"/>
    </xf>
    <xf numFmtId="167" fontId="9" fillId="17" borderId="20" xfId="0" applyNumberFormat="1" applyFont="1" applyFill="1" applyBorder="1" applyAlignment="1">
      <alignment horizontal="center" vertical="center" wrapText="1"/>
    </xf>
    <xf numFmtId="0" fontId="9" fillId="17" borderId="20" xfId="0" applyFont="1" applyFill="1" applyBorder="1" applyAlignment="1">
      <alignment vertical="center" wrapText="1"/>
    </xf>
    <xf numFmtId="0" fontId="9" fillId="15" borderId="24" xfId="0" applyFont="1" applyFill="1" applyBorder="1" applyAlignment="1">
      <alignment horizontal="center" vertical="center"/>
    </xf>
    <xf numFmtId="0" fontId="50" fillId="3" borderId="24" xfId="0" applyFont="1" applyFill="1" applyBorder="1" applyAlignment="1">
      <alignment horizontal="center" vertical="center" wrapText="1"/>
    </xf>
    <xf numFmtId="165" fontId="51" fillId="3" borderId="24" xfId="0" applyNumberFormat="1" applyFont="1" applyFill="1" applyBorder="1" applyAlignment="1">
      <alignment horizontal="center" vertical="center" wrapText="1"/>
    </xf>
    <xf numFmtId="0" fontId="9" fillId="3" borderId="20" xfId="0" applyFont="1" applyFill="1" applyBorder="1" applyAlignment="1">
      <alignment horizontal="center" vertical="center"/>
    </xf>
    <xf numFmtId="165" fontId="9" fillId="3" borderId="20" xfId="0" applyNumberFormat="1" applyFont="1" applyFill="1" applyBorder="1" applyAlignment="1">
      <alignment horizontal="center" vertical="center"/>
    </xf>
    <xf numFmtId="165" fontId="9" fillId="3" borderId="20" xfId="0" applyNumberFormat="1" applyFont="1" applyFill="1" applyBorder="1" applyAlignment="1">
      <alignment horizontal="left" vertical="center" wrapText="1"/>
    </xf>
    <xf numFmtId="0" fontId="9" fillId="17" borderId="24" xfId="0" applyFont="1" applyFill="1" applyBorder="1" applyAlignment="1">
      <alignment horizontal="center" vertical="center" wrapText="1"/>
    </xf>
    <xf numFmtId="166" fontId="9" fillId="17" borderId="24" xfId="0" applyNumberFormat="1" applyFont="1" applyFill="1" applyBorder="1" applyAlignment="1">
      <alignment horizontal="left" vertical="center" wrapText="1"/>
    </xf>
    <xf numFmtId="166" fontId="9" fillId="17" borderId="24" xfId="0" applyNumberFormat="1" applyFont="1" applyFill="1" applyBorder="1" applyAlignment="1">
      <alignment horizontal="center" vertical="center" wrapText="1"/>
    </xf>
    <xf numFmtId="167" fontId="9" fillId="17" borderId="24" xfId="0" applyNumberFormat="1" applyFont="1" applyFill="1" applyBorder="1" applyAlignment="1">
      <alignment horizontal="center" vertical="center" wrapText="1"/>
    </xf>
    <xf numFmtId="0" fontId="9" fillId="17" borderId="24" xfId="0" applyFont="1" applyFill="1" applyBorder="1" applyAlignment="1">
      <alignment vertical="center" wrapText="1"/>
    </xf>
    <xf numFmtId="9" fontId="9" fillId="17" borderId="24" xfId="0" applyNumberFormat="1" applyFont="1" applyFill="1" applyBorder="1" applyAlignment="1">
      <alignment horizontal="center" vertical="center"/>
    </xf>
    <xf numFmtId="0" fontId="52" fillId="3" borderId="24" xfId="0" applyFont="1" applyFill="1" applyBorder="1" applyAlignment="1">
      <alignment vertical="center" wrapText="1"/>
    </xf>
    <xf numFmtId="165" fontId="9" fillId="3" borderId="24" xfId="0" applyNumberFormat="1" applyFont="1" applyFill="1" applyBorder="1" applyAlignment="1">
      <alignment horizontal="center" vertical="center"/>
    </xf>
    <xf numFmtId="165" fontId="9" fillId="3" borderId="24" xfId="0" applyNumberFormat="1" applyFont="1" applyFill="1" applyBorder="1" applyAlignment="1">
      <alignment horizontal="left" vertical="center" wrapText="1"/>
    </xf>
    <xf numFmtId="0" fontId="53" fillId="3" borderId="24" xfId="0" applyFont="1" applyFill="1" applyBorder="1" applyAlignment="1">
      <alignment horizontal="center" vertical="center" wrapText="1"/>
    </xf>
    <xf numFmtId="168" fontId="54" fillId="3" borderId="24" xfId="0" applyNumberFormat="1" applyFont="1" applyFill="1" applyBorder="1" applyAlignment="1">
      <alignment horizontal="center" vertical="center" wrapText="1"/>
    </xf>
    <xf numFmtId="0" fontId="9" fillId="22" borderId="24" xfId="0" applyFont="1" applyFill="1" applyBorder="1" applyAlignment="1">
      <alignment horizontal="center" vertical="center"/>
    </xf>
    <xf numFmtId="0" fontId="9" fillId="22" borderId="24" xfId="0" applyFont="1" applyFill="1" applyBorder="1"/>
    <xf numFmtId="165" fontId="31" fillId="3" borderId="24" xfId="0" applyNumberFormat="1" applyFont="1" applyFill="1" applyBorder="1" applyAlignment="1">
      <alignment horizontal="center" vertical="center" wrapText="1"/>
    </xf>
    <xf numFmtId="0" fontId="9" fillId="0" borderId="0" xfId="0" applyFont="1" applyAlignment="1">
      <alignment horizontal="left" wrapText="1"/>
    </xf>
    <xf numFmtId="166" fontId="9" fillId="0" borderId="21" xfId="0" applyNumberFormat="1" applyFont="1" applyBorder="1" applyAlignment="1">
      <alignment horizontal="left" vertical="center" wrapText="1"/>
    </xf>
    <xf numFmtId="167" fontId="9" fillId="3" borderId="20" xfId="0" applyNumberFormat="1" applyFont="1" applyFill="1" applyBorder="1" applyAlignment="1">
      <alignment horizontal="center" vertical="center" wrapText="1"/>
    </xf>
    <xf numFmtId="0" fontId="55" fillId="0" borderId="21" xfId="0" applyFont="1" applyBorder="1" applyAlignment="1">
      <alignment horizontal="left" vertical="center" wrapText="1"/>
    </xf>
    <xf numFmtId="172" fontId="56" fillId="0" borderId="21" xfId="0" applyNumberFormat="1" applyFont="1" applyBorder="1" applyAlignment="1">
      <alignment horizontal="center" vertical="center" wrapText="1"/>
    </xf>
    <xf numFmtId="167" fontId="9" fillId="3" borderId="24" xfId="0" applyNumberFormat="1" applyFont="1" applyFill="1" applyBorder="1" applyAlignment="1">
      <alignment vertical="center"/>
    </xf>
    <xf numFmtId="167" fontId="9" fillId="3" borderId="24" xfId="0" applyNumberFormat="1" applyFont="1" applyFill="1" applyBorder="1" applyAlignment="1">
      <alignment horizontal="center" vertical="center"/>
    </xf>
    <xf numFmtId="0" fontId="9" fillId="11" borderId="24" xfId="0" applyFont="1" applyFill="1" applyBorder="1" applyAlignment="1">
      <alignment horizontal="center" vertical="center"/>
    </xf>
    <xf numFmtId="9" fontId="9" fillId="3" borderId="24" xfId="0" applyNumberFormat="1" applyFont="1" applyFill="1" applyBorder="1" applyAlignment="1">
      <alignment vertical="center"/>
    </xf>
    <xf numFmtId="0" fontId="7" fillId="14" borderId="87" xfId="0" applyFont="1" applyFill="1" applyBorder="1" applyAlignment="1">
      <alignment horizontal="center" vertical="center" wrapText="1"/>
    </xf>
    <xf numFmtId="9" fontId="9" fillId="17" borderId="24" xfId="0" applyNumberFormat="1" applyFont="1" applyFill="1" applyBorder="1" applyAlignment="1">
      <alignment horizontal="center" vertical="center" wrapText="1"/>
    </xf>
    <xf numFmtId="171" fontId="9" fillId="0" borderId="24" xfId="0" applyNumberFormat="1" applyFont="1" applyBorder="1" applyAlignment="1">
      <alignment horizontal="center" vertical="center" wrapText="1"/>
    </xf>
    <xf numFmtId="0" fontId="9" fillId="0" borderId="88" xfId="0" applyFont="1" applyBorder="1" applyAlignment="1">
      <alignment horizontal="left" vertical="center" wrapText="1"/>
    </xf>
    <xf numFmtId="168" fontId="9" fillId="0" borderId="21" xfId="0" applyNumberFormat="1" applyFont="1" applyBorder="1" applyAlignment="1">
      <alignment horizontal="center" vertical="center"/>
    </xf>
    <xf numFmtId="0" fontId="18" fillId="17" borderId="24" xfId="0" applyFont="1" applyFill="1" applyBorder="1" applyAlignment="1">
      <alignment horizontal="center" vertical="center"/>
    </xf>
    <xf numFmtId="0" fontId="18" fillId="15" borderId="24" xfId="0" applyFont="1" applyFill="1" applyBorder="1" applyAlignment="1">
      <alignment horizontal="center" vertical="center"/>
    </xf>
    <xf numFmtId="9" fontId="18" fillId="15" borderId="24" xfId="0" applyNumberFormat="1" applyFont="1" applyFill="1" applyBorder="1" applyAlignment="1">
      <alignment horizontal="center" vertical="center"/>
    </xf>
    <xf numFmtId="9" fontId="9" fillId="0" borderId="0" xfId="0" applyNumberFormat="1" applyFont="1"/>
    <xf numFmtId="17" fontId="7" fillId="10" borderId="15" xfId="0" applyNumberFormat="1" applyFont="1" applyFill="1" applyBorder="1" applyAlignment="1">
      <alignment horizontal="center" vertical="center" wrapText="1"/>
    </xf>
    <xf numFmtId="0" fontId="7" fillId="10" borderId="15" xfId="0" applyFont="1" applyFill="1" applyBorder="1" applyAlignment="1">
      <alignment horizontal="center" vertical="center" wrapText="1"/>
    </xf>
    <xf numFmtId="0" fontId="9" fillId="15" borderId="20" xfId="0" applyFont="1" applyFill="1" applyBorder="1"/>
    <xf numFmtId="0" fontId="9" fillId="0" borderId="21" xfId="0" applyFont="1" applyBorder="1" applyAlignment="1">
      <alignment horizontal="center" vertical="center" wrapText="1"/>
    </xf>
    <xf numFmtId="1" fontId="3" fillId="0" borderId="0" xfId="0" applyNumberFormat="1" applyFont="1"/>
    <xf numFmtId="0" fontId="7" fillId="11" borderId="90" xfId="0" applyFont="1" applyFill="1" applyBorder="1" applyAlignment="1">
      <alignment horizontal="center" vertical="center" wrapText="1"/>
    </xf>
    <xf numFmtId="0" fontId="8" fillId="8" borderId="90" xfId="0" applyFont="1" applyFill="1" applyBorder="1" applyAlignment="1">
      <alignment horizontal="left" vertical="center" textRotation="90"/>
    </xf>
    <xf numFmtId="0" fontId="8" fillId="8" borderId="90" xfId="0" applyFont="1" applyFill="1" applyBorder="1" applyAlignment="1">
      <alignment horizontal="center" vertical="center" textRotation="90"/>
    </xf>
    <xf numFmtId="0" fontId="7" fillId="14" borderId="1" xfId="0" applyFont="1" applyFill="1" applyBorder="1" applyAlignment="1">
      <alignment horizontal="center" vertical="center" wrapText="1"/>
    </xf>
    <xf numFmtId="0" fontId="9" fillId="0" borderId="21" xfId="0" applyFont="1" applyBorder="1" applyAlignment="1">
      <alignment horizontal="left" vertical="center"/>
    </xf>
    <xf numFmtId="0" fontId="9" fillId="23" borderId="20" xfId="0" applyFont="1" applyFill="1" applyBorder="1" applyAlignment="1">
      <alignment horizontal="left" vertical="center"/>
    </xf>
    <xf numFmtId="9" fontId="18" fillId="17" borderId="30" xfId="0" applyNumberFormat="1" applyFont="1" applyFill="1" applyBorder="1" applyAlignment="1">
      <alignment horizontal="left" vertical="center"/>
    </xf>
    <xf numFmtId="0" fontId="57" fillId="0" borderId="46" xfId="0" applyFont="1" applyBorder="1" applyAlignment="1">
      <alignment horizontal="left" vertical="center" wrapText="1"/>
    </xf>
    <xf numFmtId="168" fontId="18" fillId="0" borderId="81" xfId="0" applyNumberFormat="1" applyFont="1" applyBorder="1" applyAlignment="1">
      <alignment horizontal="center" vertical="center"/>
    </xf>
    <xf numFmtId="0" fontId="18" fillId="17" borderId="92" xfId="0" applyFont="1" applyFill="1" applyBorder="1" applyAlignment="1">
      <alignment horizontal="left" vertical="center" wrapText="1"/>
    </xf>
    <xf numFmtId="16" fontId="9" fillId="0" borderId="0" xfId="0" applyNumberFormat="1" applyFont="1" applyAlignment="1">
      <alignment horizontal="center" vertical="center"/>
    </xf>
    <xf numFmtId="17" fontId="7" fillId="10" borderId="17" xfId="0" applyNumberFormat="1" applyFont="1" applyFill="1" applyBorder="1" applyAlignment="1">
      <alignment horizontal="center" vertical="center" wrapText="1"/>
    </xf>
    <xf numFmtId="17" fontId="7" fillId="10" borderId="18" xfId="0" applyNumberFormat="1" applyFont="1" applyFill="1" applyBorder="1" applyAlignment="1">
      <alignment horizontal="center" vertical="center" wrapText="1"/>
    </xf>
    <xf numFmtId="0" fontId="7" fillId="10" borderId="19" xfId="0" applyFont="1" applyFill="1" applyBorder="1" applyAlignment="1">
      <alignment horizontal="center" vertical="center" wrapText="1"/>
    </xf>
    <xf numFmtId="166" fontId="9" fillId="3" borderId="20" xfId="0" applyNumberFormat="1" applyFont="1" applyFill="1" applyBorder="1" applyAlignment="1">
      <alignment horizontal="left" vertical="center" wrapText="1"/>
    </xf>
    <xf numFmtId="166" fontId="9" fillId="3" borderId="20" xfId="0" applyNumberFormat="1" applyFont="1" applyFill="1" applyBorder="1" applyAlignment="1">
      <alignment horizontal="center" vertical="center" wrapText="1"/>
    </xf>
    <xf numFmtId="0" fontId="58" fillId="0" borderId="21" xfId="0" applyFont="1" applyBorder="1" applyAlignment="1">
      <alignment horizontal="center" vertical="center" wrapText="1"/>
    </xf>
    <xf numFmtId="173" fontId="9" fillId="0" borderId="21" xfId="0" applyNumberFormat="1" applyFont="1" applyBorder="1" applyAlignment="1">
      <alignment horizontal="center" vertical="center"/>
    </xf>
    <xf numFmtId="0" fontId="34" fillId="0" borderId="21" xfId="0" applyFont="1" applyBorder="1" applyAlignment="1">
      <alignment vertical="center" wrapText="1"/>
    </xf>
    <xf numFmtId="0" fontId="9" fillId="0" borderId="37" xfId="0" applyFont="1" applyBorder="1" applyAlignment="1">
      <alignment horizontal="left" vertical="center" wrapText="1"/>
    </xf>
    <xf numFmtId="9" fontId="9" fillId="0" borderId="21" xfId="0" applyNumberFormat="1" applyFont="1" applyBorder="1" applyAlignment="1">
      <alignment horizontal="center" vertical="center"/>
    </xf>
    <xf numFmtId="0" fontId="59" fillId="0" borderId="21" xfId="0" applyFont="1" applyBorder="1" applyAlignment="1">
      <alignment horizontal="left" vertical="center" wrapText="1"/>
    </xf>
    <xf numFmtId="0" fontId="7" fillId="11" borderId="17" xfId="0" applyFont="1" applyFill="1" applyBorder="1" applyAlignment="1">
      <alignment horizontal="center" vertical="center" wrapText="1"/>
    </xf>
    <xf numFmtId="0" fontId="7" fillId="11" borderId="18" xfId="0" applyFont="1" applyFill="1" applyBorder="1" applyAlignment="1">
      <alignment horizontal="center" vertical="center" wrapText="1"/>
    </xf>
    <xf numFmtId="0" fontId="7" fillId="11" borderId="19" xfId="0" applyFont="1" applyFill="1" applyBorder="1" applyAlignment="1">
      <alignment horizontal="center" vertical="center" wrapText="1"/>
    </xf>
    <xf numFmtId="0" fontId="8" fillId="8" borderId="54" xfId="0" applyFont="1" applyFill="1" applyBorder="1" applyAlignment="1">
      <alignment horizontal="center" vertical="center" textRotation="90"/>
    </xf>
    <xf numFmtId="168" fontId="9" fillId="0" borderId="21" xfId="0" applyNumberFormat="1" applyFont="1" applyBorder="1" applyAlignment="1">
      <alignment horizontal="center" vertical="center" wrapText="1"/>
    </xf>
    <xf numFmtId="0" fontId="60" fillId="17" borderId="24" xfId="0" applyFont="1" applyFill="1" applyBorder="1" applyAlignment="1">
      <alignment horizontal="left" vertical="center" wrapText="1"/>
    </xf>
    <xf numFmtId="167" fontId="9" fillId="17" borderId="24" xfId="0" applyNumberFormat="1" applyFont="1" applyFill="1" applyBorder="1" applyAlignment="1">
      <alignment horizontal="left" vertical="center" wrapText="1"/>
    </xf>
    <xf numFmtId="9" fontId="37" fillId="3" borderId="24" xfId="0" applyNumberFormat="1" applyFont="1" applyFill="1" applyBorder="1" applyAlignment="1">
      <alignment horizontal="center" vertical="center"/>
    </xf>
    <xf numFmtId="0" fontId="61" fillId="0" borderId="93" xfId="0" applyFont="1" applyBorder="1" applyAlignment="1">
      <alignment horizontal="center" vertical="center" wrapText="1"/>
    </xf>
    <xf numFmtId="0" fontId="3" fillId="0" borderId="0" xfId="0" applyFont="1" applyAlignment="1">
      <alignment horizontal="left" vertical="center"/>
    </xf>
    <xf numFmtId="0" fontId="62" fillId="0" borderId="24" xfId="0" applyFont="1" applyBorder="1" applyAlignment="1">
      <alignment horizontal="left" vertical="center" wrapText="1"/>
    </xf>
    <xf numFmtId="0" fontId="7" fillId="11" borderId="1" xfId="0" applyFont="1" applyFill="1" applyBorder="1" applyAlignment="1">
      <alignment horizontal="center" vertical="center" wrapText="1"/>
    </xf>
    <xf numFmtId="0" fontId="8" fillId="8" borderId="1" xfId="0" applyFont="1" applyFill="1" applyBorder="1" applyAlignment="1">
      <alignment horizontal="center" vertical="center" textRotation="90"/>
    </xf>
    <xf numFmtId="0" fontId="8" fillId="8" borderId="1" xfId="0" applyFont="1" applyFill="1" applyBorder="1" applyAlignment="1">
      <alignment horizontal="center" vertical="center" wrapText="1"/>
    </xf>
    <xf numFmtId="17" fontId="7" fillId="9" borderId="1" xfId="0" applyNumberFormat="1" applyFont="1" applyFill="1" applyBorder="1" applyAlignment="1">
      <alignment horizontal="center" vertical="center" wrapText="1"/>
    </xf>
    <xf numFmtId="17" fontId="7" fillId="14" borderId="1" xfId="0" applyNumberFormat="1" applyFont="1" applyFill="1" applyBorder="1" applyAlignment="1">
      <alignment horizontal="center" vertical="center" wrapText="1"/>
    </xf>
    <xf numFmtId="10" fontId="9" fillId="3" borderId="20" xfId="0" applyNumberFormat="1" applyFont="1" applyFill="1" applyBorder="1" applyAlignment="1">
      <alignment vertical="center"/>
    </xf>
    <xf numFmtId="10" fontId="9" fillId="3" borderId="20" xfId="0" applyNumberFormat="1" applyFont="1" applyFill="1" applyBorder="1" applyAlignment="1">
      <alignment horizontal="center" vertical="center"/>
    </xf>
    <xf numFmtId="167" fontId="9" fillId="3" borderId="20" xfId="0" applyNumberFormat="1" applyFont="1" applyFill="1" applyBorder="1" applyAlignment="1">
      <alignment vertical="center"/>
    </xf>
    <xf numFmtId="0" fontId="9" fillId="24" borderId="24" xfId="0" applyFont="1" applyFill="1" applyBorder="1"/>
    <xf numFmtId="3" fontId="9" fillId="3" borderId="24" xfId="0" applyNumberFormat="1" applyFont="1" applyFill="1" applyBorder="1" applyAlignment="1">
      <alignment horizontal="center" vertical="center"/>
    </xf>
    <xf numFmtId="3" fontId="9" fillId="24" borderId="24" xfId="0" applyNumberFormat="1" applyFont="1" applyFill="1" applyBorder="1" applyAlignment="1">
      <alignment horizontal="center" vertical="center"/>
    </xf>
    <xf numFmtId="0" fontId="18" fillId="24" borderId="24" xfId="0" applyFont="1" applyFill="1" applyBorder="1" applyAlignment="1">
      <alignment horizontal="center" vertical="center"/>
    </xf>
    <xf numFmtId="0" fontId="18" fillId="0" borderId="24" xfId="0" applyFont="1" applyBorder="1" applyAlignment="1">
      <alignment horizontal="center" vertical="center" wrapText="1"/>
    </xf>
    <xf numFmtId="0" fontId="9" fillId="24" borderId="24" xfId="0" applyFont="1" applyFill="1" applyBorder="1" applyAlignment="1">
      <alignment vertical="center" wrapText="1"/>
    </xf>
    <xf numFmtId="9" fontId="9" fillId="24" borderId="24" xfId="0" applyNumberFormat="1" applyFont="1" applyFill="1" applyBorder="1" applyAlignment="1">
      <alignment horizontal="center" vertical="center" wrapText="1"/>
    </xf>
    <xf numFmtId="10" fontId="9" fillId="24" borderId="24" xfId="0" applyNumberFormat="1" applyFont="1" applyFill="1" applyBorder="1" applyAlignment="1">
      <alignment horizontal="center" vertical="center" wrapText="1"/>
    </xf>
    <xf numFmtId="10" fontId="9" fillId="3" borderId="24" xfId="0" applyNumberFormat="1" applyFont="1" applyFill="1" applyBorder="1" applyAlignment="1">
      <alignment vertical="center" wrapText="1"/>
    </xf>
    <xf numFmtId="167" fontId="18" fillId="0" borderId="24" xfId="0" applyNumberFormat="1" applyFont="1" applyBorder="1" applyAlignment="1">
      <alignment horizontal="center" vertical="center"/>
    </xf>
    <xf numFmtId="0" fontId="9" fillId="0" borderId="93" xfId="0" applyFont="1" applyBorder="1" applyAlignment="1">
      <alignment horizontal="center" vertical="center" wrapText="1"/>
    </xf>
    <xf numFmtId="0" fontId="9" fillId="0" borderId="93" xfId="0" applyFont="1" applyBorder="1" applyAlignment="1">
      <alignment vertical="center" wrapText="1"/>
    </xf>
    <xf numFmtId="0" fontId="9" fillId="25" borderId="21" xfId="0" applyFont="1" applyFill="1" applyBorder="1" applyAlignment="1">
      <alignment horizontal="left" vertical="center" wrapText="1"/>
    </xf>
    <xf numFmtId="0" fontId="9" fillId="25" borderId="24" xfId="0" applyFont="1" applyFill="1" applyBorder="1" applyAlignment="1">
      <alignment horizontal="left" vertical="center" wrapText="1"/>
    </xf>
    <xf numFmtId="14" fontId="9" fillId="25" borderId="20" xfId="0" applyNumberFormat="1" applyFont="1" applyFill="1" applyBorder="1" applyAlignment="1">
      <alignment horizontal="center" vertical="center"/>
    </xf>
    <xf numFmtId="0" fontId="72" fillId="17" borderId="92" xfId="0" applyFont="1" applyFill="1" applyBorder="1" applyAlignment="1">
      <alignment horizontal="left" vertical="center" wrapText="1"/>
    </xf>
    <xf numFmtId="0" fontId="18" fillId="0" borderId="32" xfId="0" applyFont="1" applyBorder="1" applyAlignment="1">
      <alignment horizontal="center" vertical="center"/>
    </xf>
    <xf numFmtId="0" fontId="74" fillId="0" borderId="24" xfId="1" applyFont="1" applyBorder="1" applyAlignment="1">
      <alignment vertical="center" wrapText="1"/>
    </xf>
    <xf numFmtId="165" fontId="75" fillId="0" borderId="24" xfId="0" applyNumberFormat="1" applyFont="1" applyBorder="1" applyAlignment="1">
      <alignment horizontal="left" vertical="center" wrapText="1"/>
    </xf>
    <xf numFmtId="0" fontId="73" fillId="3" borderId="24" xfId="1" applyFill="1" applyBorder="1" applyAlignment="1">
      <alignment horizontal="center" vertical="center" wrapText="1"/>
    </xf>
    <xf numFmtId="165" fontId="75" fillId="3" borderId="24" xfId="0" applyNumberFormat="1" applyFont="1" applyFill="1" applyBorder="1" applyAlignment="1">
      <alignment horizontal="left" vertical="center" wrapText="1"/>
    </xf>
    <xf numFmtId="0" fontId="15" fillId="3" borderId="24" xfId="0" applyFont="1" applyFill="1" applyBorder="1" applyAlignment="1">
      <alignment vertical="center" wrapText="1"/>
    </xf>
    <xf numFmtId="9" fontId="75" fillId="3" borderId="21" xfId="0" applyNumberFormat="1" applyFont="1" applyFill="1" applyBorder="1" applyAlignment="1">
      <alignment horizontal="center" vertical="center"/>
    </xf>
    <xf numFmtId="14" fontId="9" fillId="0" borderId="21" xfId="0" applyNumberFormat="1" applyFont="1" applyBorder="1" applyAlignment="1">
      <alignment horizontal="center" vertical="center"/>
    </xf>
    <xf numFmtId="9" fontId="75" fillId="3" borderId="24" xfId="0" applyNumberFormat="1" applyFont="1" applyFill="1" applyBorder="1" applyAlignment="1">
      <alignment horizontal="center" vertical="center" wrapText="1"/>
    </xf>
    <xf numFmtId="0" fontId="76" fillId="0" borderId="29" xfId="0" applyFont="1" applyBorder="1" applyAlignment="1">
      <alignment vertical="center" wrapText="1"/>
    </xf>
    <xf numFmtId="169" fontId="72" fillId="0" borderId="24" xfId="0" applyNumberFormat="1" applyFont="1" applyBorder="1" applyAlignment="1">
      <alignment horizontal="center" vertical="center"/>
    </xf>
    <xf numFmtId="0" fontId="75" fillId="0" borderId="26" xfId="0" applyFont="1" applyBorder="1" applyAlignment="1">
      <alignment vertical="center" wrapText="1"/>
    </xf>
    <xf numFmtId="174" fontId="78" fillId="3" borderId="24" xfId="0" applyNumberFormat="1" applyFont="1" applyFill="1" applyBorder="1" applyAlignment="1">
      <alignment horizontal="center" vertical="center" wrapText="1"/>
    </xf>
    <xf numFmtId="0" fontId="75" fillId="0" borderId="24" xfId="0" applyFont="1" applyBorder="1" applyAlignment="1">
      <alignment horizontal="left" vertical="center" wrapText="1"/>
    </xf>
    <xf numFmtId="165" fontId="75" fillId="3" borderId="24" xfId="0" applyNumberFormat="1" applyFont="1" applyFill="1" applyBorder="1" applyAlignment="1">
      <alignment horizontal="center" vertical="center"/>
    </xf>
    <xf numFmtId="0" fontId="72" fillId="3" borderId="24" xfId="0" applyFont="1" applyFill="1" applyBorder="1" applyAlignment="1">
      <alignment horizontal="left" vertical="center" wrapText="1"/>
    </xf>
    <xf numFmtId="0" fontId="73" fillId="0" borderId="24" xfId="1" applyBorder="1" applyAlignment="1">
      <alignment horizontal="left" vertical="center" wrapText="1"/>
    </xf>
    <xf numFmtId="0" fontId="81" fillId="0" borderId="0" xfId="2" applyNumberFormat="1" applyFont="1"/>
    <xf numFmtId="0" fontId="84" fillId="3" borderId="24" xfId="0" applyFont="1" applyFill="1" applyBorder="1" applyAlignment="1">
      <alignment horizontal="left" vertical="center" wrapText="1"/>
    </xf>
    <xf numFmtId="0" fontId="75" fillId="17" borderId="24" xfId="0" applyFont="1" applyFill="1" applyBorder="1" applyAlignment="1">
      <alignment horizontal="left" vertical="center" wrapText="1"/>
    </xf>
    <xf numFmtId="0" fontId="85" fillId="0" borderId="0" xfId="0" applyFont="1" applyAlignment="1">
      <alignment horizontal="left"/>
    </xf>
    <xf numFmtId="0" fontId="75" fillId="3" borderId="24" xfId="0" applyFont="1" applyFill="1" applyBorder="1" applyAlignment="1">
      <alignment horizontal="left" vertical="center" wrapText="1"/>
    </xf>
    <xf numFmtId="0" fontId="75" fillId="0" borderId="24" xfId="0" applyFont="1" applyBorder="1" applyAlignment="1">
      <alignment vertical="center" wrapText="1"/>
    </xf>
    <xf numFmtId="0" fontId="75" fillId="3" borderId="24" xfId="0" applyFont="1" applyFill="1" applyBorder="1" applyAlignment="1">
      <alignment vertical="center" wrapText="1"/>
    </xf>
    <xf numFmtId="0" fontId="86" fillId="3" borderId="24" xfId="1" applyFont="1" applyFill="1" applyBorder="1" applyAlignment="1">
      <alignment vertical="center" wrapText="1"/>
    </xf>
    <xf numFmtId="0" fontId="9" fillId="3" borderId="21" xfId="0" applyFont="1" applyFill="1" applyBorder="1" applyAlignment="1">
      <alignment vertical="center" wrapText="1"/>
    </xf>
    <xf numFmtId="9" fontId="9" fillId="3" borderId="21" xfId="0" applyNumberFormat="1" applyFont="1" applyFill="1" applyBorder="1" applyAlignment="1">
      <alignment vertical="center" wrapText="1"/>
    </xf>
    <xf numFmtId="0" fontId="9" fillId="3" borderId="21" xfId="0" applyFont="1" applyFill="1" applyBorder="1" applyAlignment="1">
      <alignment horizontal="left" vertical="center" wrapText="1"/>
    </xf>
    <xf numFmtId="166" fontId="18" fillId="0" borderId="21" xfId="0" applyNumberFormat="1" applyFont="1" applyBorder="1" applyAlignment="1">
      <alignment horizontal="left" vertical="center" wrapText="1"/>
    </xf>
    <xf numFmtId="0" fontId="9" fillId="3" borderId="21" xfId="0" applyFont="1" applyFill="1" applyBorder="1" applyAlignment="1">
      <alignment horizontal="center" vertical="center" wrapText="1"/>
    </xf>
    <xf numFmtId="9" fontId="9" fillId="3" borderId="21" xfId="0" applyNumberFormat="1" applyFont="1" applyFill="1" applyBorder="1" applyAlignment="1">
      <alignment horizontal="center" vertical="center" wrapText="1"/>
    </xf>
    <xf numFmtId="9" fontId="18" fillId="3" borderId="21" xfId="0" applyNumberFormat="1" applyFont="1" applyFill="1" applyBorder="1" applyAlignment="1">
      <alignment vertical="center" wrapText="1"/>
    </xf>
    <xf numFmtId="165" fontId="9" fillId="3" borderId="21" xfId="0" applyNumberFormat="1" applyFont="1" applyFill="1" applyBorder="1" applyAlignment="1">
      <alignment horizontal="center" vertical="center" wrapText="1"/>
    </xf>
    <xf numFmtId="0" fontId="9" fillId="3" borderId="21" xfId="0" applyFont="1" applyFill="1" applyBorder="1" applyAlignment="1">
      <alignment horizontal="center" vertical="center"/>
    </xf>
    <xf numFmtId="0" fontId="75" fillId="0" borderId="21" xfId="0" applyFont="1" applyBorder="1" applyAlignment="1">
      <alignment horizontal="left" vertical="center" wrapText="1"/>
    </xf>
    <xf numFmtId="0" fontId="7" fillId="11" borderId="94" xfId="0" applyFont="1" applyFill="1" applyBorder="1" applyAlignment="1">
      <alignment horizontal="center" vertical="center" wrapText="1"/>
    </xf>
    <xf numFmtId="0" fontId="7" fillId="11" borderId="95" xfId="0" applyFont="1" applyFill="1" applyBorder="1" applyAlignment="1">
      <alignment horizontal="center" vertical="center" wrapText="1"/>
    </xf>
    <xf numFmtId="0" fontId="8" fillId="8" borderId="95" xfId="0" applyFont="1" applyFill="1" applyBorder="1" applyAlignment="1">
      <alignment horizontal="center" vertical="center" textRotation="90"/>
    </xf>
    <xf numFmtId="0" fontId="8" fillId="8" borderId="96" xfId="0" applyFont="1" applyFill="1" applyBorder="1" applyAlignment="1">
      <alignment horizontal="center" vertical="center" wrapText="1"/>
    </xf>
    <xf numFmtId="17" fontId="7" fillId="9" borderId="97" xfId="0" applyNumberFormat="1" applyFont="1" applyFill="1" applyBorder="1" applyAlignment="1">
      <alignment horizontal="center" vertical="center" wrapText="1"/>
    </xf>
    <xf numFmtId="17" fontId="7" fillId="14" borderId="98" xfId="0" applyNumberFormat="1" applyFont="1" applyFill="1" applyBorder="1" applyAlignment="1">
      <alignment horizontal="center" vertical="center" wrapText="1"/>
    </xf>
    <xf numFmtId="17" fontId="7" fillId="14" borderId="97" xfId="0" applyNumberFormat="1" applyFont="1" applyFill="1" applyBorder="1" applyAlignment="1">
      <alignment horizontal="center" vertical="center" wrapText="1"/>
    </xf>
    <xf numFmtId="0" fontId="7" fillId="14" borderId="99" xfId="0" applyFont="1" applyFill="1" applyBorder="1" applyAlignment="1">
      <alignment horizontal="center" vertical="center" wrapText="1"/>
    </xf>
    <xf numFmtId="14" fontId="9" fillId="0" borderId="21" xfId="0" applyNumberFormat="1" applyFont="1" applyBorder="1" applyAlignment="1">
      <alignment horizontal="center" vertical="center" wrapText="1"/>
    </xf>
    <xf numFmtId="0" fontId="72" fillId="0" borderId="21" xfId="0" applyFont="1" applyBorder="1" applyAlignment="1">
      <alignment horizontal="left" vertical="center" wrapText="1"/>
    </xf>
    <xf numFmtId="165" fontId="75" fillId="0" borderId="21" xfId="0" applyNumberFormat="1" applyFont="1" applyBorder="1" applyAlignment="1">
      <alignment horizontal="left" vertical="center" wrapText="1"/>
    </xf>
    <xf numFmtId="0" fontId="86" fillId="3" borderId="21" xfId="1" applyFont="1" applyFill="1" applyBorder="1" applyAlignment="1">
      <alignment vertical="center" wrapText="1"/>
    </xf>
    <xf numFmtId="0" fontId="86" fillId="0" borderId="24" xfId="1" applyFont="1" applyBorder="1" applyAlignment="1">
      <alignment horizontal="left" vertical="center" wrapText="1"/>
    </xf>
    <xf numFmtId="0" fontId="75" fillId="3" borderId="20" xfId="0" applyFont="1" applyFill="1" applyBorder="1" applyAlignment="1">
      <alignment horizontal="center" vertical="center" wrapText="1"/>
    </xf>
    <xf numFmtId="0" fontId="89" fillId="0" borderId="24" xfId="0" applyFont="1" applyBorder="1" applyAlignment="1">
      <alignment horizontal="left" vertical="center" wrapText="1"/>
    </xf>
    <xf numFmtId="0" fontId="8" fillId="8" borderId="91" xfId="0" applyFont="1" applyFill="1" applyBorder="1" applyAlignment="1">
      <alignment horizontal="center" vertical="center" wrapText="1"/>
    </xf>
    <xf numFmtId="168" fontId="18" fillId="0" borderId="92" xfId="0" applyNumberFormat="1" applyFont="1" applyBorder="1" applyAlignment="1">
      <alignment horizontal="center" vertical="center"/>
    </xf>
    <xf numFmtId="0" fontId="18" fillId="0" borderId="46" xfId="0" applyFont="1" applyBorder="1" applyAlignment="1">
      <alignment horizontal="center" vertical="center"/>
    </xf>
    <xf numFmtId="168" fontId="18" fillId="0" borderId="46" xfId="0" applyNumberFormat="1" applyFont="1" applyBorder="1" applyAlignment="1">
      <alignment horizontal="center" vertical="center"/>
    </xf>
    <xf numFmtId="17" fontId="7" fillId="9" borderId="100" xfId="0" applyNumberFormat="1" applyFont="1" applyFill="1" applyBorder="1" applyAlignment="1">
      <alignment horizontal="center" vertical="center" wrapText="1"/>
    </xf>
    <xf numFmtId="17" fontId="7" fillId="9" borderId="101" xfId="0" applyNumberFormat="1" applyFont="1" applyFill="1" applyBorder="1" applyAlignment="1">
      <alignment horizontal="center" vertical="center" wrapText="1"/>
    </xf>
    <xf numFmtId="0" fontId="7" fillId="14" borderId="102" xfId="0" applyFont="1" applyFill="1" applyBorder="1" applyAlignment="1">
      <alignment horizontal="center" vertical="center" wrapText="1"/>
    </xf>
    <xf numFmtId="0" fontId="73" fillId="0" borderId="46" xfId="1" applyBorder="1" applyAlignment="1">
      <alignment horizontal="left" vertical="center" wrapText="1"/>
    </xf>
    <xf numFmtId="0" fontId="18" fillId="17" borderId="46" xfId="0" applyFont="1" applyFill="1" applyBorder="1" applyAlignment="1">
      <alignment horizontal="left" vertical="center" wrapText="1"/>
    </xf>
    <xf numFmtId="0" fontId="86" fillId="3" borderId="20" xfId="1" applyFont="1" applyFill="1" applyBorder="1" applyAlignment="1">
      <alignment horizontal="left" vertical="center" wrapText="1"/>
    </xf>
    <xf numFmtId="0" fontId="76" fillId="3" borderId="24" xfId="0" applyFont="1" applyFill="1" applyBorder="1" applyAlignment="1">
      <alignment horizontal="left" vertical="center" wrapText="1"/>
    </xf>
    <xf numFmtId="0" fontId="77" fillId="0" borderId="24" xfId="0" applyFont="1" applyBorder="1" applyAlignment="1">
      <alignment horizontal="left" vertical="center" wrapText="1"/>
    </xf>
    <xf numFmtId="0" fontId="86" fillId="0" borderId="24" xfId="1" applyFont="1" applyBorder="1" applyAlignment="1">
      <alignment vertical="center" wrapText="1"/>
    </xf>
    <xf numFmtId="0" fontId="90" fillId="0" borderId="24" xfId="0" applyFont="1" applyBorder="1" applyAlignment="1">
      <alignment vertical="center" wrapText="1"/>
    </xf>
    <xf numFmtId="10" fontId="9" fillId="3" borderId="20" xfId="0" applyNumberFormat="1" applyFont="1" applyFill="1" applyBorder="1" applyAlignment="1">
      <alignment horizontal="center" vertical="center" wrapText="1"/>
    </xf>
    <xf numFmtId="0" fontId="20" fillId="3" borderId="24" xfId="0" applyFont="1" applyFill="1" applyBorder="1" applyAlignment="1">
      <alignment vertical="center" wrapText="1"/>
    </xf>
    <xf numFmtId="9" fontId="75" fillId="26" borderId="24" xfId="0" applyNumberFormat="1" applyFont="1" applyFill="1" applyBorder="1" applyAlignment="1">
      <alignment horizontal="center" vertical="center" wrapText="1"/>
    </xf>
    <xf numFmtId="9" fontId="75" fillId="27" borderId="24" xfId="0" applyNumberFormat="1" applyFont="1" applyFill="1" applyBorder="1" applyAlignment="1">
      <alignment horizontal="center" vertical="center" wrapText="1"/>
    </xf>
    <xf numFmtId="165" fontId="75" fillId="0" borderId="24" xfId="0" applyNumberFormat="1" applyFont="1" applyBorder="1" applyAlignment="1">
      <alignment horizontal="center" vertical="center" wrapText="1"/>
    </xf>
    <xf numFmtId="0" fontId="75" fillId="0" borderId="89" xfId="0" applyFont="1" applyBorder="1" applyAlignment="1">
      <alignment horizontal="left" vertical="center" wrapText="1"/>
    </xf>
    <xf numFmtId="0" fontId="75" fillId="0" borderId="24" xfId="0" applyFont="1" applyBorder="1" applyAlignment="1">
      <alignment horizontal="center" vertical="center" wrapText="1"/>
    </xf>
    <xf numFmtId="168" fontId="75" fillId="0" borderId="21" xfId="0" applyNumberFormat="1" applyFont="1" applyBorder="1" applyAlignment="1">
      <alignment horizontal="center" vertical="center"/>
    </xf>
    <xf numFmtId="9" fontId="75" fillId="15" borderId="24" xfId="0" applyNumberFormat="1" applyFont="1" applyFill="1" applyBorder="1" applyAlignment="1">
      <alignment horizontal="center" vertical="center" wrapText="1"/>
    </xf>
    <xf numFmtId="0" fontId="75" fillId="0" borderId="24" xfId="0" applyFont="1" applyBorder="1" applyAlignment="1">
      <alignment horizontal="center" vertical="center"/>
    </xf>
    <xf numFmtId="9" fontId="75" fillId="15" borderId="24" xfId="0" applyNumberFormat="1" applyFont="1" applyFill="1" applyBorder="1" applyAlignment="1">
      <alignment horizontal="center" vertical="center"/>
    </xf>
    <xf numFmtId="0" fontId="94" fillId="0" borderId="24" xfId="0" applyFont="1" applyBorder="1" applyAlignment="1">
      <alignment horizontal="left" vertical="center" wrapText="1"/>
    </xf>
    <xf numFmtId="165" fontId="75" fillId="0" borderId="24" xfId="0" applyNumberFormat="1" applyFont="1" applyBorder="1" applyAlignment="1">
      <alignment horizontal="center" vertical="center"/>
    </xf>
    <xf numFmtId="0" fontId="1" fillId="7" borderId="4" xfId="0" applyFont="1" applyFill="1" applyBorder="1" applyAlignment="1">
      <alignment horizontal="center" vertical="center" wrapText="1"/>
    </xf>
    <xf numFmtId="0" fontId="5" fillId="0" borderId="5" xfId="0" applyFont="1" applyBorder="1"/>
    <xf numFmtId="0" fontId="5" fillId="0" borderId="6" xfId="0" applyFont="1" applyBorder="1"/>
    <xf numFmtId="0" fontId="6" fillId="8" borderId="7" xfId="0" applyFont="1" applyFill="1" applyBorder="1" applyAlignment="1">
      <alignment horizontal="center" vertical="center" wrapText="1"/>
    </xf>
    <xf numFmtId="0" fontId="5" fillId="0" borderId="8" xfId="0" applyFont="1" applyBorder="1"/>
    <xf numFmtId="0" fontId="5" fillId="0" borderId="9" xfId="0" applyFont="1" applyBorder="1"/>
    <xf numFmtId="0" fontId="7" fillId="9" borderId="10" xfId="0" applyFont="1" applyFill="1" applyBorder="1" applyAlignment="1">
      <alignment horizontal="center" vertical="center" wrapText="1"/>
    </xf>
    <xf numFmtId="0" fontId="5" fillId="0" borderId="11" xfId="0" applyFont="1" applyBorder="1"/>
    <xf numFmtId="0" fontId="7" fillId="10" borderId="83" xfId="0" applyFont="1" applyFill="1" applyBorder="1" applyAlignment="1">
      <alignment horizontal="center" vertical="center" wrapText="1"/>
    </xf>
    <xf numFmtId="0" fontId="5" fillId="0" borderId="84" xfId="0" applyFont="1" applyBorder="1"/>
    <xf numFmtId="0" fontId="5" fillId="0" borderId="85" xfId="0" applyFont="1" applyBorder="1"/>
    <xf numFmtId="0" fontId="7" fillId="12" borderId="62" xfId="0" applyFont="1" applyFill="1" applyBorder="1" applyAlignment="1">
      <alignment horizontal="center" vertical="center"/>
    </xf>
    <xf numFmtId="0" fontId="5" fillId="0" borderId="63" xfId="0" applyFont="1" applyBorder="1"/>
    <xf numFmtId="0" fontId="5" fillId="0" borderId="64" xfId="0" applyFont="1" applyBorder="1"/>
    <xf numFmtId="0" fontId="9" fillId="3" borderId="51" xfId="0" applyFont="1" applyFill="1" applyBorder="1" applyAlignment="1">
      <alignment vertical="center" wrapText="1"/>
    </xf>
    <xf numFmtId="0" fontId="5" fillId="0" borderId="46" xfId="0" applyFont="1" applyBorder="1"/>
    <xf numFmtId="0" fontId="9" fillId="3" borderId="66" xfId="0" applyFont="1" applyFill="1" applyBorder="1" applyAlignment="1">
      <alignment vertical="center" wrapText="1"/>
    </xf>
    <xf numFmtId="0" fontId="35" fillId="0" borderId="70" xfId="0" applyFont="1" applyBorder="1" applyAlignment="1">
      <alignment horizontal="center" vertical="center"/>
    </xf>
    <xf numFmtId="0" fontId="5" fillId="0" borderId="70" xfId="0" applyFont="1" applyBorder="1"/>
    <xf numFmtId="0" fontId="7" fillId="9" borderId="4" xfId="0" applyFont="1" applyFill="1" applyBorder="1" applyAlignment="1">
      <alignment horizontal="center" vertical="center" wrapText="1"/>
    </xf>
    <xf numFmtId="0" fontId="7" fillId="10" borderId="72" xfId="0" applyFont="1" applyFill="1" applyBorder="1" applyAlignment="1">
      <alignment horizontal="center" vertical="center" wrapText="1"/>
    </xf>
    <xf numFmtId="0" fontId="5" fillId="0" borderId="73" xfId="0" applyFont="1" applyBorder="1"/>
    <xf numFmtId="0" fontId="5" fillId="0" borderId="74" xfId="0" applyFont="1" applyBorder="1"/>
    <xf numFmtId="0" fontId="1" fillId="7" borderId="75" xfId="0" applyFont="1" applyFill="1" applyBorder="1" applyAlignment="1">
      <alignment horizontal="center" vertical="center" wrapText="1"/>
    </xf>
    <xf numFmtId="0" fontId="5" fillId="0" borderId="41" xfId="0" applyFont="1" applyBorder="1"/>
    <xf numFmtId="0" fontId="5" fillId="0" borderId="87" xfId="0" applyFont="1" applyBorder="1"/>
    <xf numFmtId="0" fontId="6" fillId="8" borderId="41" xfId="0" applyFont="1" applyFill="1" applyBorder="1" applyAlignment="1">
      <alignment horizontal="center" vertical="center" wrapText="1"/>
    </xf>
    <xf numFmtId="0" fontId="7" fillId="9" borderId="75" xfId="0" applyFont="1" applyFill="1" applyBorder="1" applyAlignment="1">
      <alignment horizontal="center" vertical="center" wrapText="1"/>
    </xf>
    <xf numFmtId="0" fontId="7" fillId="10" borderId="84" xfId="0" applyFont="1" applyFill="1" applyBorder="1" applyAlignment="1">
      <alignment horizontal="center" vertical="center" wrapText="1"/>
    </xf>
    <xf numFmtId="0" fontId="7" fillId="10" borderId="10"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7" fillId="9" borderId="103" xfId="0" applyFont="1" applyFill="1" applyBorder="1" applyAlignment="1">
      <alignment horizontal="center" vertical="center" wrapText="1"/>
    </xf>
    <xf numFmtId="0" fontId="5" fillId="0" borderId="104" xfId="0" applyFont="1" applyBorder="1"/>
    <xf numFmtId="0" fontId="7" fillId="10" borderId="105" xfId="0" applyFont="1" applyFill="1" applyBorder="1" applyAlignment="1">
      <alignment horizontal="center" vertical="center" wrapText="1"/>
    </xf>
    <xf numFmtId="0" fontId="7" fillId="10" borderId="104" xfId="0" applyFont="1" applyFill="1" applyBorder="1" applyAlignment="1">
      <alignment horizontal="center" vertical="center" wrapText="1"/>
    </xf>
  </cellXfs>
  <cellStyles count="3">
    <cellStyle name="Hipervínculo" xfId="1" builtinId="8"/>
    <cellStyle name="Normal" xfId="0" builtinId="0"/>
    <cellStyle name="Porcentaje" xfId="2" builtinId="5"/>
  </cellStyles>
  <dxfs count="42">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FF00"/>
          <bgColor rgb="FF00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100" b="1" i="0">
                <a:solidFill>
                  <a:srgbClr val="757575"/>
                </a:solidFill>
                <a:latin typeface="+mn-lt"/>
              </a:defRPr>
            </a:pPr>
            <a:r>
              <a:rPr sz="1100" b="1" i="0">
                <a:solidFill>
                  <a:srgbClr val="757575"/>
                </a:solidFill>
                <a:latin typeface="+mn-lt"/>
              </a:rPr>
              <a:t>CUMPLIMIENTO GENERAL 
INDICADORES - ICANH</a:t>
            </a:r>
          </a:p>
        </c:rich>
      </c:tx>
      <c:overlay val="0"/>
    </c:title>
    <c:autoTitleDeleted val="0"/>
    <c:view3D>
      <c:rotX val="50"/>
      <c:rotY val="0"/>
      <c:rAngAx val="1"/>
    </c:view3D>
    <c:floor>
      <c:thickness val="0"/>
    </c:floor>
    <c:sideWall>
      <c:thickness val="0"/>
    </c:sideWall>
    <c:backWall>
      <c:thickness val="0"/>
    </c:backWall>
    <c:plotArea>
      <c:layout/>
      <c:pie3DChart>
        <c:varyColors val="1"/>
        <c:ser>
          <c:idx val="0"/>
          <c:order val="0"/>
          <c:dPt>
            <c:idx val="0"/>
            <c:bubble3D val="0"/>
            <c:spPr>
              <a:solidFill>
                <a:schemeClr val="accent1"/>
              </a:solidFill>
            </c:spPr>
            <c:extLst>
              <c:ext xmlns:c16="http://schemas.microsoft.com/office/drawing/2014/chart" uri="{C3380CC4-5D6E-409C-BE32-E72D297353CC}">
                <c16:uniqueId val="{00000001-2290-4E37-A827-3DD568922121}"/>
              </c:ext>
            </c:extLst>
          </c:dPt>
          <c:dPt>
            <c:idx val="1"/>
            <c:bubble3D val="0"/>
            <c:spPr>
              <a:solidFill>
                <a:schemeClr val="accent2"/>
              </a:solidFill>
            </c:spPr>
            <c:extLst>
              <c:ext xmlns:c16="http://schemas.microsoft.com/office/drawing/2014/chart" uri="{C3380CC4-5D6E-409C-BE32-E72D297353CC}">
                <c16:uniqueId val="{00000003-2290-4E37-A827-3DD568922121}"/>
              </c:ext>
            </c:extLst>
          </c:dPt>
          <c:dPt>
            <c:idx val="2"/>
            <c:bubble3D val="0"/>
            <c:spPr>
              <a:solidFill>
                <a:schemeClr val="accent3"/>
              </a:solidFill>
            </c:spPr>
            <c:extLst>
              <c:ext xmlns:c16="http://schemas.microsoft.com/office/drawing/2014/chart" uri="{C3380CC4-5D6E-409C-BE32-E72D297353CC}">
                <c16:uniqueId val="{00000005-2290-4E37-A827-3DD568922121}"/>
              </c:ext>
            </c:extLst>
          </c:dPt>
          <c:dPt>
            <c:idx val="3"/>
            <c:bubble3D val="0"/>
            <c:spPr>
              <a:solidFill>
                <a:schemeClr val="accent4"/>
              </a:solidFill>
            </c:spPr>
            <c:extLst>
              <c:ext xmlns:c16="http://schemas.microsoft.com/office/drawing/2014/chart" uri="{C3380CC4-5D6E-409C-BE32-E72D297353CC}">
                <c16:uniqueId val="{00000007-2290-4E37-A827-3DD568922121}"/>
              </c:ext>
            </c:extLst>
          </c:dPt>
          <c:dLbls>
            <c:dLbl>
              <c:idx val="0"/>
              <c:spPr/>
              <c:txPr>
                <a:bodyPr/>
                <a:lstStyle/>
                <a:p>
                  <a:pPr lvl="0">
                    <a:defRPr sz="1000" b="1" i="0">
                      <a:solidFill>
                        <a:srgbClr val="4472C4"/>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1-2290-4E37-A827-3DD568922121}"/>
                </c:ext>
              </c:extLst>
            </c:dLbl>
            <c:dLbl>
              <c:idx val="1"/>
              <c:spPr/>
              <c:txPr>
                <a:bodyPr/>
                <a:lstStyle/>
                <a:p>
                  <a:pPr lvl="0">
                    <a:defRPr sz="1000" b="1" i="0">
                      <a:solidFill>
                        <a:srgbClr val="ED7D31"/>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3-2290-4E37-A827-3DD568922121}"/>
                </c:ext>
              </c:extLst>
            </c:dLbl>
            <c:dLbl>
              <c:idx val="2"/>
              <c:spPr/>
              <c:txPr>
                <a:bodyPr/>
                <a:lstStyle/>
                <a:p>
                  <a:pPr lvl="0">
                    <a:defRPr sz="1000" b="1" i="0">
                      <a:solidFill>
                        <a:srgbClr val="A5A5A5"/>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5-2290-4E37-A827-3DD568922121}"/>
                </c:ext>
              </c:extLst>
            </c:dLbl>
            <c:dLbl>
              <c:idx val="3"/>
              <c:spPr/>
              <c:txPr>
                <a:bodyPr/>
                <a:lstStyle/>
                <a:p>
                  <a:pPr lvl="0">
                    <a:defRPr sz="1000" b="1" i="0">
                      <a:solidFill>
                        <a:srgbClr val="FFC000"/>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7-2290-4E37-A827-3DD568922121}"/>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'Consolidado sept-23'!$C$37:$C$40</c:f>
              <c:strCache>
                <c:ptCount val="4"/>
                <c:pt idx="0">
                  <c:v>Cumplen</c:v>
                </c:pt>
                <c:pt idx="1">
                  <c:v>No se midió</c:v>
                </c:pt>
                <c:pt idx="2">
                  <c:v>No cumplen</c:v>
                </c:pt>
                <c:pt idx="3">
                  <c:v>En Términos</c:v>
                </c:pt>
              </c:strCache>
            </c:strRef>
          </c:cat>
          <c:val>
            <c:numRef>
              <c:f>'Consolidado sept-23'!$E$37:$E$40</c:f>
              <c:numCache>
                <c:formatCode>0%</c:formatCode>
                <c:ptCount val="4"/>
                <c:pt idx="0">
                  <c:v>0.50943396226415094</c:v>
                </c:pt>
                <c:pt idx="1">
                  <c:v>0.22641509433962265</c:v>
                </c:pt>
                <c:pt idx="2">
                  <c:v>0.15094339622641509</c:v>
                </c:pt>
                <c:pt idx="3">
                  <c:v>0.11320754716981132</c:v>
                </c:pt>
              </c:numCache>
            </c:numRef>
          </c:val>
          <c:extLst>
            <c:ext xmlns:c16="http://schemas.microsoft.com/office/drawing/2014/chart" uri="{C3380CC4-5D6E-409C-BE32-E72D297353CC}">
              <c16:uniqueId val="{00000008-2290-4E37-A827-3DD568922121}"/>
            </c:ext>
          </c:extLst>
        </c:ser>
        <c:dLbls>
          <c:showLegendKey val="0"/>
          <c:showVal val="0"/>
          <c:showCatName val="0"/>
          <c:showSerName val="0"/>
          <c:showPercent val="0"/>
          <c:showBubbleSize val="0"/>
          <c:showLeaderLines val="1"/>
        </c:dLbls>
      </c:pie3DChart>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4</xdr:col>
      <xdr:colOff>247650</xdr:colOff>
      <xdr:row>40</xdr:row>
      <xdr:rowOff>57150</xdr:rowOff>
    </xdr:from>
    <xdr:ext cx="5038725" cy="2771775"/>
    <xdr:graphicFrame macro="">
      <xdr:nvGraphicFramePr>
        <xdr:cNvPr id="1877921161" name="Chart 1">
          <a:extLst>
            <a:ext uri="{FF2B5EF4-FFF2-40B4-BE49-F238E27FC236}">
              <a16:creationId xmlns:a16="http://schemas.microsoft.com/office/drawing/2014/main" id="{00000000-0008-0000-0300-000089CDEE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8" Type="http://schemas.openxmlformats.org/officeDocument/2006/relationships/hyperlink" Target="https://www.icanh.gov.co/recursos_user/Informe_PQRSDF_primer_trimestre_2023.pdf" TargetMode="External"/><Relationship Id="rId13" Type="http://schemas.openxmlformats.org/officeDocument/2006/relationships/hyperlink" Target="https://docs.google.com/spreadsheets/d/1l6nGJpPwax9d347maDYOdF-8giCUxbyn/edit?usp=drive_web&amp;ouid=110331003666022470321&amp;rtpof=true" TargetMode="External"/><Relationship Id="rId18" Type="http://schemas.openxmlformats.org/officeDocument/2006/relationships/hyperlink" Target="https://drive.google.com/drive/folders/1ci6RcufTdvYtFsWZWaCdZOtVN1T6Q-QU" TargetMode="External"/><Relationship Id="rId3" Type="http://schemas.openxmlformats.org/officeDocument/2006/relationships/hyperlink" Target="https://docs.google.com/spreadsheets/d/1aPgQ_Ql4qkoBTTPDnMsoZ4xvXOzTS8mOuZTYKEdAIjs/edit?usp=sharing" TargetMode="External"/><Relationship Id="rId21" Type="http://schemas.openxmlformats.org/officeDocument/2006/relationships/hyperlink" Target="https://drive.google.com/drive/folders/1FUWy1KSYnUkpnz-d_hnRSXUOgIIjFH9E?usp=share_link" TargetMode="External"/><Relationship Id="rId7" Type="http://schemas.openxmlformats.org/officeDocument/2006/relationships/hyperlink" Target="https://docs.google.com/spreadsheets/d/1COtz9_2zqQdF_xo8WqTLhKybC9Ttg8LM/edit?usp=sharing&amp;ouid=102862204961050268111&amp;rtpof=true&amp;sd=true" TargetMode="External"/><Relationship Id="rId12" Type="http://schemas.openxmlformats.org/officeDocument/2006/relationships/hyperlink" Target="https://drive.google.com/drive/folders/1qoTIcb2U1B8ov0F4_gpM6dH014ojCwxu?usp=share_link" TargetMode="External"/><Relationship Id="rId17" Type="http://schemas.openxmlformats.org/officeDocument/2006/relationships/hyperlink" Target="https://docs.google.com/spreadsheets/d/1l6nGJpPwax9d347maDYOdF-8giCUxbyn/edit?usp=drive_web&amp;ouid=110331003666022470321&amp;rtpof=true" TargetMode="External"/><Relationship Id="rId2" Type="http://schemas.openxmlformats.org/officeDocument/2006/relationships/hyperlink" Target="https://docs.google.com/spreadsheets/d/1g0vmVi2WRSm-a63yiYq_GFkgmCfAjv1y/edit" TargetMode="External"/><Relationship Id="rId16" Type="http://schemas.openxmlformats.org/officeDocument/2006/relationships/hyperlink" Target="https://docs.google.com/spreadsheets/d/1l6nGJpPwax9d347maDYOdF-8giCUxbyn/edit?usp=drive_web&amp;ouid=110331003666022470321&amp;rtpof=true" TargetMode="External"/><Relationship Id="rId20" Type="http://schemas.openxmlformats.org/officeDocument/2006/relationships/hyperlink" Target="https://drive.google.com/drive/folders/1FUWy1KSYnUkpnz-d_hnRSXUOgIIjFH9E?usp=share_link" TargetMode="External"/><Relationship Id="rId1" Type="http://schemas.openxmlformats.org/officeDocument/2006/relationships/hyperlink" Target="https://docs.google.com/spreadsheets/d/1Zd34V0rBk4bCmZO_tuUeBOaoJexPoWVU/edit" TargetMode="External"/><Relationship Id="rId6" Type="http://schemas.openxmlformats.org/officeDocument/2006/relationships/hyperlink" Target="https://es.surveymonkey.com/r/F7B6FD2" TargetMode="External"/><Relationship Id="rId11" Type="http://schemas.openxmlformats.org/officeDocument/2006/relationships/hyperlink" Target="https://drive.google.com/drive/folders/15egmds8rIg7wIpQomBDDsPEuOGf7Ie3p" TargetMode="External"/><Relationship Id="rId5" Type="http://schemas.openxmlformats.org/officeDocument/2006/relationships/hyperlink" Target="https://drive.google.com/file/d/1AgCnvPHVFqnjvv0lkQgD5ozuTy5lX7Wd/view?usp=sharing" TargetMode="External"/><Relationship Id="rId15" Type="http://schemas.openxmlformats.org/officeDocument/2006/relationships/hyperlink" Target="https://docs.google.com/spreadsheets/d/1l6nGJpPwax9d347maDYOdF-8giCUxbyn/edit?usp=drive_web&amp;ouid=110331003666022470321&amp;rtpof=true" TargetMode="External"/><Relationship Id="rId23" Type="http://schemas.openxmlformats.org/officeDocument/2006/relationships/comments" Target="../comments1.xml"/><Relationship Id="rId10" Type="http://schemas.openxmlformats.org/officeDocument/2006/relationships/hyperlink" Target="https://drive.google.com/drive/folders/1Fa1OWJ5HfNoJRvxiUoBis7C2YEbReKTG" TargetMode="External"/><Relationship Id="rId19" Type="http://schemas.openxmlformats.org/officeDocument/2006/relationships/hyperlink" Target="https://drive.google.com/drive/folders/1fL_8zplQW2kkMxMGlOYr6cJLCRNLGi5m?usp=share_link" TargetMode="External"/><Relationship Id="rId4" Type="http://schemas.openxmlformats.org/officeDocument/2006/relationships/hyperlink" Target="https://drive.google.com/file/d/1AgCnvPHVFqnjvv0lkQgD5ozuTy5lX7Wd/view?usp=sharing" TargetMode="External"/><Relationship Id="rId9" Type="http://schemas.openxmlformats.org/officeDocument/2006/relationships/hyperlink" Target="https://drive.google.com/drive/folders/1Fa1OWJ5HfNoJRvxiUoBis7C2YEbReKTG" TargetMode="External"/><Relationship Id="rId14" Type="http://schemas.openxmlformats.org/officeDocument/2006/relationships/hyperlink" Target="https://docs.google.com/spreadsheets/d/1l6nGJpPwax9d347maDYOdF-8giCUxbyn/edit?usp=drive_web&amp;ouid=110331003666022470321&amp;rtpof=true" TargetMode="External"/><Relationship Id="rId22"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s://docs.google.com/spreadsheets/d/1QEZ5WaVkJz2qq0kFWP0urD25lkWK9TRH/edit?usp=drive_link&amp;ouid=115758343594952128636&amp;rtpof=true&amp;sd=true" TargetMode="External"/><Relationship Id="rId1" Type="http://schemas.openxmlformats.org/officeDocument/2006/relationships/hyperlink" Target="https://drive.google.com/drive/folders/1obESAgYD8yaYVtQeeK8zASdMC187txyN" TargetMode="Externa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hyperlink" Target="https://docs.google.com/spreadsheets/d/1Wuac0tYkg16d3AImERVdAC7zK5Z_XDTC/edit?usp=drive_link&amp;ouid=115818046596527104393&amp;rtpof=true&amp;sd=true" TargetMode="External"/><Relationship Id="rId2" Type="http://schemas.openxmlformats.org/officeDocument/2006/relationships/hyperlink" Target="https://drive.google.com/drive/folders/1PkH6EAG-TN-WYtuElP1nfKMyqjsFBkjn" TargetMode="External"/><Relationship Id="rId1" Type="http://schemas.openxmlformats.org/officeDocument/2006/relationships/hyperlink" Target="https://drive.google.com/drive/folders/1ZovXTPwZjakyXhLhh9hJWb8TI7M01XVP" TargetMode="External"/><Relationship Id="rId5" Type="http://schemas.openxmlformats.org/officeDocument/2006/relationships/hyperlink" Target="https://docs.google.com/spreadsheets/d/1k3BnvIadEhtpGUXT6tKBSQhhB37sjkr3uBVw3D5c5ek/edit?gid=0" TargetMode="External"/><Relationship Id="rId4" Type="http://schemas.openxmlformats.org/officeDocument/2006/relationships/hyperlink" Target="https://docs.google.com/spreadsheets/d/1Wuac0tYkg16d3AImERVdAC7zK5Z_XDTC/edit?usp=drive_link&amp;ouid=115818046596527104393&amp;rtpof=true&amp;sd=tru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drive.google.com/drive/folders/1_vzqbJ3IYDPRRz0VOa7VhH4JxhooTyf9?usp=drive_link" TargetMode="External"/><Relationship Id="rId2" Type="http://schemas.openxmlformats.org/officeDocument/2006/relationships/hyperlink" Target="https://drive.google.com/drive/folders/1_vzqbJ3IYDPRRz0VOa7VhH4JxhooTyf9?usp=drive_link" TargetMode="External"/><Relationship Id="rId1" Type="http://schemas.openxmlformats.org/officeDocument/2006/relationships/hyperlink" Target="https://drive.google.com/drive/folders/1_vzqbJ3IYDPRRz0VOa7VhH4JxhooTyf9?usp=drive_link" TargetMode="External"/><Relationship Id="rId5" Type="http://schemas.openxmlformats.org/officeDocument/2006/relationships/hyperlink" Target="https://drive.google.com/drive/folders/1_vzqbJ3IYDPRRz0VOa7VhH4JxhooTyf9?usp=drive_link" TargetMode="External"/><Relationship Id="rId4" Type="http://schemas.openxmlformats.org/officeDocument/2006/relationships/hyperlink" Target="https://drive.google.com/drive/folders/1_vzqbJ3IYDPRRz0VOa7VhH4JxhooTyf9?usp=drive_link"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drive.google.com/drive/folders/1V4DDU8qm2g6RWIEpkNQv0vxtLbFVNd0n?usp=drive_link" TargetMode="External"/><Relationship Id="rId7" Type="http://schemas.openxmlformats.org/officeDocument/2006/relationships/printerSettings" Target="../printerSettings/printerSettings1.bin"/><Relationship Id="rId2" Type="http://schemas.openxmlformats.org/officeDocument/2006/relationships/hyperlink" Target="https://drive.google.com/drive/folders/1UF_lCVuh4DWs5Wuvnsvlm4_QZzoL2oS9?usp=drive_link" TargetMode="External"/><Relationship Id="rId1" Type="http://schemas.openxmlformats.org/officeDocument/2006/relationships/hyperlink" Target="https://drive.google.com/drive/folders/1ci6RcufTdvYtFsWZWaCdZOtVN1T6Q-QU?usp=drive_link" TargetMode="External"/><Relationship Id="rId6" Type="http://schemas.openxmlformats.org/officeDocument/2006/relationships/hyperlink" Target="https://drive.google.com/drive/folders/1iGWAN1RUz3KqJtH-KxNrB3Tzk_D_satC?usp=drive_link" TargetMode="External"/><Relationship Id="rId5" Type="http://schemas.openxmlformats.org/officeDocument/2006/relationships/hyperlink" Target="https://drive.google.com/drive/u/2/folders/1tGuCs9ceMd2GAZzA5FkcaxIl2NpJD4D2" TargetMode="External"/><Relationship Id="rId4" Type="http://schemas.openxmlformats.org/officeDocument/2006/relationships/hyperlink" Target="https://drive.google.com/drive/folders/1iQJEaehGou95Jx7HQjGMipRKig2HYyll?usp=drive_link"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drive.google.com/drive/folders/1jJ4LQYPKM0t6889QrCw7-EGIY3Lstut3?usp=drive_link" TargetMode="External"/><Relationship Id="rId3" Type="http://schemas.openxmlformats.org/officeDocument/2006/relationships/hyperlink" Target="https://drive.google.com/drive/folders/1vPVDMx3btx8RsdCX0qarfFAjRehNjaSR?usp=drive_link" TargetMode="External"/><Relationship Id="rId7" Type="http://schemas.openxmlformats.org/officeDocument/2006/relationships/hyperlink" Target="https://drive.google.com/drive/folders/1kMYnPN7cW8uJavPnCuPLpUYneMKPpSlD?usp=drive_link" TargetMode="External"/><Relationship Id="rId2" Type="http://schemas.openxmlformats.org/officeDocument/2006/relationships/hyperlink" Target="https://drive.google.com/drive/folders/1y9QTpp1ZSlSR8PZ6klJI8QE97qChNobD?usp=drive_link" TargetMode="External"/><Relationship Id="rId1" Type="http://schemas.openxmlformats.org/officeDocument/2006/relationships/hyperlink" Target="https://drive.google.com/drive/folders/151jaasaW15hTL1Pyb_rCYiLFgoZB55OK?usp=drive_link" TargetMode="External"/><Relationship Id="rId6" Type="http://schemas.openxmlformats.org/officeDocument/2006/relationships/hyperlink" Target="https://drive.google.com/drive/folders/1lyrh4H-GnvQigkrYJu4vJPyrFk0qjnvh?usp=drive_link" TargetMode="External"/><Relationship Id="rId5" Type="http://schemas.openxmlformats.org/officeDocument/2006/relationships/hyperlink" Target="https://drive.google.com/drive/folders/1lG7nFqoLtKWgHh1WNt5wsTVEIR-uEFB8?usp=drive_link" TargetMode="External"/><Relationship Id="rId4" Type="http://schemas.openxmlformats.org/officeDocument/2006/relationships/hyperlink" Target="https://drive.google.com/drive/folders/13P3BOMA9Z04EkVNAFYuklVGEjA1w_5b3?usp=drive_link"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docs.google.com/spreadsheets/d/1gRIkhkb6M6dpWz3tj2pdyuo-PWdDtAVY/edit?usp=sharing&amp;ouid=117278157662442433983&amp;rtpof=true&amp;sd=true" TargetMode="External"/><Relationship Id="rId2" Type="http://schemas.openxmlformats.org/officeDocument/2006/relationships/hyperlink" Target="https://docs.google.com/spreadsheets/d/1-3tJkbR82xTwbC06IO83qdpeX818tz2L/edit?usp=sharing&amp;ouid=117278157662442433983&amp;rtpof=true&amp;sd=true" TargetMode="External"/><Relationship Id="rId1" Type="http://schemas.openxmlformats.org/officeDocument/2006/relationships/hyperlink" Target="https://docs.google.com/spreadsheets/d/1UT35_RyIUyQ9TBJI_KfsROSHufcIqdHR/edit?usp=sharing&amp;ouid=117278157662442433983&amp;rtpof=true&amp;sd=true" TargetMode="External"/><Relationship Id="rId4" Type="http://schemas.openxmlformats.org/officeDocument/2006/relationships/hyperlink" Target="https://drive.google.com/drive/folders/1M9Potue2dqELG9utFh4a64tji26SwqP-?usp=drive_link"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drive.google.com/drive/folders/1_sclkWwpaIlC53R-yEYO7Gtya95dizF4?usp=drive_linkk" TargetMode="External"/><Relationship Id="rId2" Type="http://schemas.openxmlformats.org/officeDocument/2006/relationships/hyperlink" Target="https://drive.google.com/drive/folders/1_sclkWwpaIlC53R-yEYO7Gtya95dizF4?usp=drive_link" TargetMode="External"/><Relationship Id="rId1" Type="http://schemas.openxmlformats.org/officeDocument/2006/relationships/hyperlink" Target="https://drive.google.com/drive/folders/1_sclkWwpaIlC53R-yEYO7Gtya95dizF4?usp=drive_link"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13.xml.rels><?xml version="1.0" encoding="UTF-8" standalone="yes"?>
<Relationships xmlns="http://schemas.openxmlformats.org/package/2006/relationships"><Relationship Id="rId3" Type="http://schemas.openxmlformats.org/officeDocument/2006/relationships/hyperlink" Target="https://drive.google.com/drive/folders/1OKNsu2t04Fem5uZpkJk7vStn-G3qfsWh?usp=drive_link" TargetMode="External"/><Relationship Id="rId2" Type="http://schemas.openxmlformats.org/officeDocument/2006/relationships/hyperlink" Target="https://docs.google.com/spreadsheets/d/1__XotZ_Kx05JcAPc8SqG2Fsi1EXAtavX/edit?gid=1022952842" TargetMode="External"/><Relationship Id="rId1" Type="http://schemas.openxmlformats.org/officeDocument/2006/relationships/hyperlink" Target="https://docs.google.com/spreadsheets/d/1COtz9_2zqQdF_xo8WqTLhKybC9Ttg8LM/edit?gid=1850002947"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rive.google.com/drive/folders/1ET-XUrjlNDsodnSxCE_BuBBdn7LHlIZ0?usp=drive_link"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docs.google.com/spreadsheets/d/1-D_b_cGuJJXqt7NAy8b4txzjZ9dPMio8/edit?usp=drive_link&amp;ouid=115776357105162415345&amp;rtpof=true&amp;sd=true" TargetMode="External"/><Relationship Id="rId2" Type="http://schemas.openxmlformats.org/officeDocument/2006/relationships/hyperlink" Target="https://docs.google.com/spreadsheets/d/1-5FDJ-zkedqQ-BK8XBDOsP2VoqWhCTG2/edit?usp=sharing&amp;ouid=115776357105162415345&amp;rtpof=true&amp;sd=true" TargetMode="External"/><Relationship Id="rId1" Type="http://schemas.openxmlformats.org/officeDocument/2006/relationships/hyperlink" Target="https://docs.google.com/spreadsheets/d/1ObVszC0RiiVtmOLdVTX_iI-LlE2ApviJ/edit?usp=drive_link&amp;ouid=115776357105162415345&amp;rtpof=true&amp;sd=true" TargetMode="External"/><Relationship Id="rId5" Type="http://schemas.openxmlformats.org/officeDocument/2006/relationships/printerSettings" Target="../printerSettings/printerSettings3.bin"/><Relationship Id="rId4" Type="http://schemas.openxmlformats.org/officeDocument/2006/relationships/hyperlink" Target="https://docs.google.com/spreadsheets/d/1-Fgap7Kwls9Wx9zBd6jaK7kObbHB4RHb/edit?usp=drive_link&amp;ouid=115776357105162415345&amp;rtpof=true&amp;sd=true"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drive.google.com/drive/folders/1pmTqh9d-9c7gZQmTa9TYDYT0dXnAtiTH?usp=drive_link" TargetMode="External"/><Relationship Id="rId2" Type="http://schemas.openxmlformats.org/officeDocument/2006/relationships/hyperlink" Target="https://drive.google.com/drive/folders/1pmTqh9d-9c7gZQmTa9TYDYT0dXnAtiTH?usp=drive_link" TargetMode="External"/><Relationship Id="rId1" Type="http://schemas.openxmlformats.org/officeDocument/2006/relationships/hyperlink" Target="https://drive.google.com/drive/folders/1EAJpvl1Eo-f3906i12EKKUvfRdmaLHFG?usp=drive_link"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drive.google.com/drive/folders/14qlJcsFby0FqTrSOsV2j1HGNN-BVdYJ4" TargetMode="External"/><Relationship Id="rId2" Type="http://schemas.openxmlformats.org/officeDocument/2006/relationships/hyperlink" Target="https://drive.google.com/drive/folders/14qlJcsFby0FqTrSOsV2j1HGNN-BVdYJ4" TargetMode="External"/><Relationship Id="rId1" Type="http://schemas.openxmlformats.org/officeDocument/2006/relationships/hyperlink" Target="https://drive.google.com/drive/folders/14qlJcsFby0FqTrSOsV2j1HGNN-BVdYJ4"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docs.google.com/spreadsheets/d/15f4ey7e1xU94fyV3PnpO_SONcpkVhNHs/edit?usp=drive_link&amp;ouid=110968349393683160466&amp;rtpof=true&amp;sd=true" TargetMode="External"/><Relationship Id="rId2" Type="http://schemas.openxmlformats.org/officeDocument/2006/relationships/hyperlink" Target="https://docs.google.com/spreadsheets/d/15f4ey7e1xU94fyV3PnpO_SONcpkVhNHs/edit?usp=drive_link&amp;ouid=110968349393683160466&amp;rtpof=true&amp;sd=true" TargetMode="External"/><Relationship Id="rId1" Type="http://schemas.openxmlformats.org/officeDocument/2006/relationships/hyperlink" Target="https://docs.google.com/spreadsheets/d/15f4ey7e1xU94fyV3PnpO_SONcpkVhNHs/edit?usp=drive_link&amp;ouid=110968349393683160466&amp;rtpof=true&amp;sd=true" TargetMode="External"/><Relationship Id="rId6" Type="http://schemas.openxmlformats.org/officeDocument/2006/relationships/hyperlink" Target="https://docs.google.com/spreadsheets/d/1FfF_hP5rqvsBsBSk3u-HWDpksT0GEMdMqYodSt7FKDk/edit?gid=494316657" TargetMode="External"/><Relationship Id="rId5" Type="http://schemas.openxmlformats.org/officeDocument/2006/relationships/hyperlink" Target="https://docs.google.com/document/d/1FLkHf2WLP0iwAU3cahtZl11ZEwqwR53u/edit?usp=drive_link&amp;ouid=104977300920307130266&amp;rtpof=true&amp;sd=true" TargetMode="External"/><Relationship Id="rId4" Type="http://schemas.openxmlformats.org/officeDocument/2006/relationships/hyperlink" Target="https://docs.google.com/spreadsheets/d/15f4ey7e1xU94fyV3PnpO_SONcpkVhNHs/edit?usp=drive_link&amp;ouid=110968349393683160466&amp;rtpof=true&amp;sd=true"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drive.google.com/drive/folders/1Nsqpn6SRxKN1J5lzUbfyYLW4EUL8k-6K?usp=sharing" TargetMode="External"/><Relationship Id="rId3" Type="http://schemas.openxmlformats.org/officeDocument/2006/relationships/hyperlink" Target="https://drive.google.com/drive/folders/1HXQn8ctIKz0I5MU8aU2SF7We_qA4PPGJ" TargetMode="External"/><Relationship Id="rId7" Type="http://schemas.openxmlformats.org/officeDocument/2006/relationships/hyperlink" Target="https://drive.google.com/drive/folders/1_GX1ob3MDVXYCQFOlyPuSfE_0E0b7DdE?usp=sharing" TargetMode="External"/><Relationship Id="rId2" Type="http://schemas.openxmlformats.org/officeDocument/2006/relationships/hyperlink" Target="https://drive.google.com/file/d/1-OgUYedIfLOlx7pV09-BIjy5zufe4iRk/view?usp=drive_link" TargetMode="External"/><Relationship Id="rId1" Type="http://schemas.openxmlformats.org/officeDocument/2006/relationships/hyperlink" Target="https://docs.google.com/spreadsheets/d/1QbYsM1Atw2ffNUNNwk0mkhf4KNdShVHM/edit?usp=sharing&amp;ouid=114662844445812194962&amp;rtpof=true&amp;sd=true" TargetMode="External"/><Relationship Id="rId6" Type="http://schemas.openxmlformats.org/officeDocument/2006/relationships/hyperlink" Target="https://www.icanh.gov.co/transparencia-acceso-informacion-publica/planeacion-presupuesto-e-informes/informes-trimestrales-sobre-acceso-informacion-quejas-reclamos/2024&amp;download=Y" TargetMode="External"/><Relationship Id="rId5" Type="http://schemas.openxmlformats.org/officeDocument/2006/relationships/hyperlink" Target="https://docs.google.com/spreadsheets/d/1dCzuOv00e8PvrR3JC6ojWvcWwngvBkVq/edit?gid=27297572" TargetMode="External"/><Relationship Id="rId4" Type="http://schemas.openxmlformats.org/officeDocument/2006/relationships/hyperlink" Target="https://docs.google.com/spreadsheets/d/127O9H9hO5Jn8B8q1tjs-poxI0HrBUEwn/edit?gid=1422592402" TargetMode="External"/><Relationship Id="rId9"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C1" workbookViewId="0">
      <selection activeCell="C30" sqref="C30"/>
    </sheetView>
  </sheetViews>
  <sheetFormatPr baseColWidth="10" defaultColWidth="10.08984375" defaultRowHeight="15" customHeight="1"/>
  <cols>
    <col min="1" max="1" width="35.36328125" customWidth="1"/>
    <col min="2" max="2" width="29" customWidth="1"/>
    <col min="3" max="3" width="34.1796875" customWidth="1"/>
    <col min="4" max="4" width="17.453125" customWidth="1"/>
    <col min="5" max="5" width="56" customWidth="1"/>
    <col min="6" max="6" width="11.54296875" customWidth="1"/>
    <col min="7" max="26" width="10.453125" customWidth="1"/>
  </cols>
  <sheetData>
    <row r="1" spans="1:26" ht="14.25" customHeight="1">
      <c r="A1" s="1" t="s">
        <v>0</v>
      </c>
      <c r="B1" s="1" t="s">
        <v>1</v>
      </c>
      <c r="C1" s="1" t="s">
        <v>2</v>
      </c>
      <c r="D1" s="1" t="s">
        <v>3</v>
      </c>
      <c r="E1" s="2"/>
      <c r="F1" s="1" t="s">
        <v>4</v>
      </c>
      <c r="G1" s="2"/>
      <c r="H1" s="2"/>
      <c r="I1" s="2"/>
      <c r="J1" s="2"/>
      <c r="K1" s="2"/>
      <c r="L1" s="2"/>
      <c r="M1" s="2"/>
      <c r="N1" s="2"/>
      <c r="O1" s="2"/>
      <c r="P1" s="2"/>
      <c r="Q1" s="2"/>
      <c r="R1" s="2"/>
      <c r="S1" s="2"/>
      <c r="T1" s="2"/>
      <c r="U1" s="2"/>
      <c r="V1" s="2"/>
      <c r="W1" s="2"/>
      <c r="X1" s="2"/>
      <c r="Y1" s="2"/>
      <c r="Z1" s="2"/>
    </row>
    <row r="2" spans="1:26" ht="14.25" customHeight="1">
      <c r="A2" s="3" t="s">
        <v>5</v>
      </c>
      <c r="B2" s="4" t="s">
        <v>6</v>
      </c>
      <c r="C2" s="5" t="s">
        <v>7</v>
      </c>
      <c r="D2" s="5" t="s">
        <v>8</v>
      </c>
      <c r="E2" s="6" t="s">
        <v>9</v>
      </c>
      <c r="F2" s="7" t="s">
        <v>10</v>
      </c>
      <c r="G2" s="7"/>
      <c r="H2" s="7"/>
      <c r="I2" s="7"/>
      <c r="J2" s="7"/>
      <c r="K2" s="7"/>
      <c r="L2" s="7"/>
      <c r="M2" s="7"/>
      <c r="N2" s="7"/>
      <c r="O2" s="7"/>
      <c r="P2" s="7"/>
      <c r="Q2" s="7"/>
      <c r="R2" s="7"/>
      <c r="S2" s="7"/>
      <c r="T2" s="7"/>
      <c r="U2" s="7"/>
      <c r="V2" s="7"/>
      <c r="W2" s="7"/>
      <c r="X2" s="7"/>
      <c r="Y2" s="7"/>
      <c r="Z2" s="7"/>
    </row>
    <row r="3" spans="1:26" ht="14.25" customHeight="1">
      <c r="A3" s="3" t="s">
        <v>11</v>
      </c>
      <c r="B3" s="8" t="s">
        <v>12</v>
      </c>
      <c r="C3" s="5" t="s">
        <v>13</v>
      </c>
      <c r="D3" s="5" t="s">
        <v>14</v>
      </c>
      <c r="E3" s="6" t="s">
        <v>15</v>
      </c>
      <c r="F3" s="7" t="s">
        <v>16</v>
      </c>
      <c r="G3" s="7"/>
      <c r="H3" s="7"/>
      <c r="I3" s="7"/>
      <c r="J3" s="7"/>
      <c r="K3" s="7"/>
      <c r="L3" s="7"/>
      <c r="M3" s="7"/>
      <c r="N3" s="7"/>
      <c r="O3" s="7"/>
      <c r="P3" s="7"/>
      <c r="Q3" s="7"/>
      <c r="R3" s="7"/>
      <c r="S3" s="7"/>
      <c r="T3" s="7"/>
      <c r="U3" s="7"/>
      <c r="V3" s="7"/>
      <c r="W3" s="7"/>
      <c r="X3" s="7"/>
      <c r="Y3" s="7"/>
      <c r="Z3" s="7"/>
    </row>
    <row r="4" spans="1:26" ht="14.25" customHeight="1">
      <c r="A4" s="3" t="s">
        <v>17</v>
      </c>
      <c r="B4" s="4" t="s">
        <v>18</v>
      </c>
      <c r="C4" s="5" t="s">
        <v>19</v>
      </c>
      <c r="D4" s="5" t="s">
        <v>20</v>
      </c>
      <c r="E4" s="6" t="s">
        <v>21</v>
      </c>
      <c r="F4" s="7" t="s">
        <v>22</v>
      </c>
      <c r="G4" s="7"/>
      <c r="H4" s="7"/>
      <c r="I4" s="7"/>
      <c r="J4" s="7"/>
      <c r="K4" s="7"/>
      <c r="L4" s="7"/>
      <c r="M4" s="7"/>
      <c r="N4" s="7"/>
      <c r="O4" s="7"/>
      <c r="P4" s="7"/>
      <c r="Q4" s="7"/>
      <c r="R4" s="7"/>
      <c r="S4" s="7"/>
      <c r="T4" s="7"/>
      <c r="U4" s="7"/>
      <c r="V4" s="7"/>
      <c r="W4" s="7"/>
      <c r="X4" s="7"/>
      <c r="Y4" s="7"/>
      <c r="Z4" s="7"/>
    </row>
    <row r="5" spans="1:26" ht="14.25" customHeight="1">
      <c r="A5" s="3" t="s">
        <v>23</v>
      </c>
      <c r="B5" s="4" t="s">
        <v>24</v>
      </c>
      <c r="C5" s="5" t="s">
        <v>25</v>
      </c>
      <c r="D5" s="5" t="s">
        <v>26</v>
      </c>
      <c r="E5" s="7"/>
      <c r="F5" s="435" t="s">
        <v>869</v>
      </c>
      <c r="G5" s="7"/>
      <c r="H5" s="7"/>
      <c r="I5" s="7"/>
      <c r="J5" s="7"/>
      <c r="K5" s="7"/>
      <c r="L5" s="7"/>
      <c r="M5" s="7"/>
      <c r="N5" s="7"/>
      <c r="O5" s="7"/>
      <c r="P5" s="7"/>
      <c r="Q5" s="7"/>
      <c r="R5" s="7"/>
      <c r="S5" s="7"/>
      <c r="T5" s="7"/>
      <c r="U5" s="7"/>
      <c r="V5" s="7"/>
      <c r="W5" s="7"/>
      <c r="X5" s="7"/>
      <c r="Y5" s="7"/>
      <c r="Z5" s="7"/>
    </row>
    <row r="6" spans="1:26" ht="14.25" customHeight="1">
      <c r="A6" s="3" t="s">
        <v>27</v>
      </c>
      <c r="B6" s="9" t="s">
        <v>28</v>
      </c>
      <c r="C6" s="7"/>
      <c r="D6" s="7"/>
      <c r="E6" s="7"/>
      <c r="F6" s="7"/>
      <c r="G6" s="7"/>
      <c r="H6" s="7"/>
      <c r="I6" s="7"/>
      <c r="J6" s="7"/>
      <c r="K6" s="7"/>
      <c r="L6" s="7"/>
      <c r="M6" s="7"/>
      <c r="N6" s="7"/>
      <c r="O6" s="7"/>
      <c r="P6" s="7"/>
      <c r="Q6" s="7"/>
      <c r="R6" s="7"/>
      <c r="S6" s="7"/>
      <c r="T6" s="7"/>
      <c r="U6" s="7"/>
      <c r="V6" s="7"/>
      <c r="W6" s="7"/>
      <c r="X6" s="7"/>
      <c r="Y6" s="7"/>
      <c r="Z6" s="7"/>
    </row>
    <row r="7" spans="1:26" ht="14.25" customHeight="1">
      <c r="A7" s="3" t="s">
        <v>29</v>
      </c>
      <c r="B7" s="10" t="s">
        <v>30</v>
      </c>
      <c r="C7" s="11" t="s">
        <v>31</v>
      </c>
      <c r="D7" s="7"/>
      <c r="E7" s="7"/>
      <c r="F7" s="7"/>
      <c r="G7" s="7"/>
      <c r="H7" s="7"/>
      <c r="I7" s="7"/>
      <c r="J7" s="7"/>
      <c r="K7" s="7"/>
      <c r="L7" s="7"/>
      <c r="M7" s="7"/>
      <c r="N7" s="7"/>
      <c r="O7" s="7"/>
      <c r="P7" s="7"/>
      <c r="Q7" s="7"/>
      <c r="R7" s="7"/>
      <c r="S7" s="7"/>
      <c r="T7" s="7"/>
      <c r="U7" s="7"/>
      <c r="V7" s="7"/>
      <c r="W7" s="7"/>
      <c r="X7" s="7"/>
      <c r="Y7" s="7"/>
      <c r="Z7" s="7"/>
    </row>
    <row r="8" spans="1:26" ht="14.25" customHeight="1">
      <c r="A8" s="3" t="s">
        <v>32</v>
      </c>
      <c r="B8" s="10" t="s">
        <v>33</v>
      </c>
      <c r="C8" s="5" t="s">
        <v>34</v>
      </c>
      <c r="D8" s="7"/>
      <c r="E8" s="7"/>
      <c r="F8" s="7"/>
      <c r="G8" s="7"/>
      <c r="H8" s="7"/>
      <c r="I8" s="7"/>
      <c r="J8" s="7"/>
      <c r="K8" s="7"/>
      <c r="L8" s="7"/>
      <c r="M8" s="7"/>
      <c r="N8" s="7"/>
      <c r="O8" s="7"/>
      <c r="P8" s="7"/>
      <c r="Q8" s="7"/>
      <c r="R8" s="7"/>
      <c r="S8" s="7"/>
      <c r="T8" s="7"/>
      <c r="U8" s="7"/>
      <c r="V8" s="7"/>
      <c r="W8" s="7"/>
      <c r="X8" s="7"/>
      <c r="Y8" s="7"/>
      <c r="Z8" s="7"/>
    </row>
    <row r="9" spans="1:26" ht="14.25" customHeight="1">
      <c r="A9" s="3" t="s">
        <v>35</v>
      </c>
      <c r="B9" s="10" t="s">
        <v>36</v>
      </c>
      <c r="C9" s="3" t="s">
        <v>37</v>
      </c>
      <c r="D9" s="7"/>
      <c r="E9" s="7"/>
      <c r="F9" s="7"/>
      <c r="G9" s="7"/>
      <c r="H9" s="7"/>
      <c r="I9" s="7"/>
      <c r="J9" s="7"/>
      <c r="K9" s="7"/>
      <c r="L9" s="7"/>
      <c r="M9" s="7"/>
      <c r="N9" s="7"/>
      <c r="O9" s="7"/>
      <c r="P9" s="7"/>
      <c r="Q9" s="7"/>
      <c r="R9" s="7"/>
      <c r="S9" s="7"/>
      <c r="T9" s="7"/>
      <c r="U9" s="7"/>
      <c r="V9" s="7"/>
      <c r="W9" s="7"/>
      <c r="X9" s="7"/>
      <c r="Y9" s="7"/>
      <c r="Z9" s="7"/>
    </row>
    <row r="10" spans="1:26" ht="14.25" customHeight="1">
      <c r="A10" s="3" t="s">
        <v>38</v>
      </c>
      <c r="B10" s="12" t="s">
        <v>39</v>
      </c>
      <c r="C10" s="5" t="s">
        <v>40</v>
      </c>
      <c r="D10" s="7"/>
      <c r="E10" s="7"/>
      <c r="F10" s="7"/>
      <c r="G10" s="7"/>
      <c r="H10" s="7"/>
      <c r="I10" s="7"/>
      <c r="J10" s="7"/>
      <c r="K10" s="7"/>
      <c r="L10" s="7"/>
      <c r="M10" s="7"/>
      <c r="N10" s="7"/>
      <c r="O10" s="7"/>
      <c r="P10" s="7"/>
      <c r="Q10" s="7"/>
      <c r="R10" s="7"/>
      <c r="S10" s="7"/>
      <c r="T10" s="7"/>
      <c r="U10" s="7"/>
      <c r="V10" s="7"/>
      <c r="W10" s="7"/>
      <c r="X10" s="7"/>
      <c r="Y10" s="7"/>
      <c r="Z10" s="7"/>
    </row>
    <row r="11" spans="1:26" ht="14.25" customHeight="1">
      <c r="A11" s="3" t="s">
        <v>41</v>
      </c>
      <c r="B11" s="10" t="s">
        <v>42</v>
      </c>
      <c r="C11" s="13" t="s">
        <v>43</v>
      </c>
      <c r="D11" s="7"/>
      <c r="E11" s="7"/>
      <c r="F11" s="7"/>
      <c r="G11" s="7"/>
      <c r="H11" s="7"/>
      <c r="I11" s="7"/>
      <c r="J11" s="7"/>
      <c r="K11" s="7"/>
      <c r="L11" s="7"/>
      <c r="M11" s="7"/>
      <c r="N11" s="7"/>
      <c r="O11" s="7"/>
      <c r="P11" s="7"/>
      <c r="Q11" s="7"/>
      <c r="R11" s="7"/>
      <c r="S11" s="7"/>
      <c r="T11" s="7"/>
      <c r="U11" s="7"/>
      <c r="V11" s="7"/>
      <c r="W11" s="7"/>
      <c r="X11" s="7"/>
      <c r="Y11" s="7"/>
      <c r="Z11" s="7"/>
    </row>
    <row r="12" spans="1:26" ht="14.25" customHeight="1">
      <c r="A12" s="3" t="s">
        <v>44</v>
      </c>
      <c r="B12" s="10" t="s">
        <v>45</v>
      </c>
      <c r="C12" s="14" t="s">
        <v>46</v>
      </c>
      <c r="D12" s="7"/>
      <c r="E12" s="7"/>
      <c r="F12" s="7"/>
      <c r="G12" s="7"/>
      <c r="H12" s="7"/>
      <c r="I12" s="7"/>
      <c r="J12" s="7"/>
      <c r="K12" s="7"/>
      <c r="L12" s="7"/>
      <c r="M12" s="7"/>
      <c r="N12" s="7"/>
      <c r="O12" s="7"/>
      <c r="P12" s="7"/>
      <c r="Q12" s="7"/>
      <c r="R12" s="7"/>
      <c r="S12" s="7"/>
      <c r="T12" s="7"/>
      <c r="U12" s="7"/>
      <c r="V12" s="7"/>
      <c r="W12" s="7"/>
      <c r="X12" s="7"/>
      <c r="Y12" s="7"/>
      <c r="Z12" s="7"/>
    </row>
    <row r="13" spans="1:26" ht="14.25" customHeight="1">
      <c r="A13" s="3" t="s">
        <v>47</v>
      </c>
      <c r="B13" s="10" t="s">
        <v>48</v>
      </c>
      <c r="C13" s="14" t="s">
        <v>49</v>
      </c>
      <c r="D13" s="7"/>
      <c r="E13" s="7"/>
      <c r="F13" s="7"/>
      <c r="G13" s="7"/>
      <c r="H13" s="7"/>
      <c r="I13" s="7"/>
      <c r="J13" s="7"/>
      <c r="K13" s="7"/>
      <c r="L13" s="7"/>
      <c r="M13" s="7"/>
      <c r="N13" s="7"/>
      <c r="O13" s="7"/>
      <c r="P13" s="7"/>
      <c r="Q13" s="7"/>
      <c r="R13" s="7"/>
      <c r="S13" s="7"/>
      <c r="T13" s="7"/>
      <c r="U13" s="7"/>
      <c r="V13" s="7"/>
      <c r="W13" s="7"/>
      <c r="X13" s="7"/>
      <c r="Y13" s="7"/>
      <c r="Z13" s="7"/>
    </row>
    <row r="14" spans="1:26" ht="14.25" customHeight="1">
      <c r="A14" s="3" t="s">
        <v>50</v>
      </c>
      <c r="B14" s="5" t="s">
        <v>51</v>
      </c>
      <c r="C14" s="5" t="s">
        <v>52</v>
      </c>
      <c r="D14" s="7"/>
      <c r="E14" s="7"/>
      <c r="F14" s="7"/>
      <c r="G14" s="7"/>
      <c r="H14" s="7"/>
      <c r="I14" s="7"/>
      <c r="J14" s="7"/>
      <c r="K14" s="7"/>
      <c r="L14" s="7"/>
      <c r="M14" s="7"/>
      <c r="N14" s="7"/>
      <c r="O14" s="7"/>
      <c r="P14" s="7"/>
      <c r="Q14" s="7"/>
      <c r="R14" s="7"/>
      <c r="S14" s="7"/>
      <c r="T14" s="7"/>
      <c r="U14" s="7"/>
      <c r="V14" s="7"/>
      <c r="W14" s="7"/>
      <c r="X14" s="7"/>
      <c r="Y14" s="7"/>
      <c r="Z14" s="7"/>
    </row>
    <row r="15" spans="1:26" ht="14.25" customHeight="1">
      <c r="A15" s="3" t="s">
        <v>53</v>
      </c>
      <c r="B15" s="12" t="s">
        <v>54</v>
      </c>
      <c r="C15" s="15" t="s">
        <v>55</v>
      </c>
      <c r="D15" s="7"/>
      <c r="E15" s="7"/>
      <c r="F15" s="7"/>
      <c r="G15" s="7"/>
      <c r="H15" s="7"/>
      <c r="I15" s="7"/>
      <c r="J15" s="7"/>
      <c r="K15" s="7"/>
      <c r="L15" s="7"/>
      <c r="M15" s="7"/>
      <c r="N15" s="7"/>
      <c r="O15" s="7"/>
      <c r="P15" s="7"/>
      <c r="Q15" s="7"/>
      <c r="R15" s="7"/>
      <c r="S15" s="7"/>
      <c r="T15" s="7"/>
      <c r="U15" s="7"/>
      <c r="V15" s="7"/>
      <c r="W15" s="7"/>
      <c r="X15" s="7"/>
      <c r="Y15" s="7"/>
      <c r="Z15" s="7"/>
    </row>
    <row r="16" spans="1:26" ht="14.25" customHeight="1">
      <c r="A16" s="3" t="s">
        <v>56</v>
      </c>
      <c r="B16" s="8" t="s">
        <v>44</v>
      </c>
      <c r="C16" s="5"/>
      <c r="D16" s="7"/>
      <c r="E16" s="7"/>
      <c r="F16" s="7"/>
      <c r="G16" s="7"/>
      <c r="H16" s="7"/>
      <c r="I16" s="7"/>
      <c r="J16" s="7"/>
      <c r="K16" s="7"/>
      <c r="L16" s="7"/>
      <c r="M16" s="7"/>
      <c r="N16" s="7"/>
      <c r="O16" s="7"/>
      <c r="P16" s="7"/>
      <c r="Q16" s="7"/>
      <c r="R16" s="7"/>
      <c r="S16" s="7"/>
      <c r="T16" s="7"/>
      <c r="U16" s="7"/>
      <c r="V16" s="7"/>
      <c r="W16" s="7"/>
      <c r="X16" s="7"/>
      <c r="Y16" s="7"/>
      <c r="Z16" s="7"/>
    </row>
    <row r="17" spans="1:26" ht="14.25" customHeight="1">
      <c r="A17" s="16" t="s">
        <v>57</v>
      </c>
      <c r="B17" s="17" t="s">
        <v>58</v>
      </c>
      <c r="C17" s="7"/>
      <c r="D17" s="7"/>
      <c r="E17" s="7"/>
      <c r="F17" s="7"/>
      <c r="G17" s="7"/>
      <c r="H17" s="7"/>
      <c r="I17" s="7"/>
      <c r="J17" s="7"/>
      <c r="K17" s="7"/>
      <c r="L17" s="7"/>
      <c r="M17" s="7"/>
      <c r="N17" s="7"/>
      <c r="O17" s="7"/>
      <c r="P17" s="7"/>
      <c r="Q17" s="7"/>
      <c r="R17" s="7"/>
      <c r="S17" s="7"/>
      <c r="T17" s="7"/>
      <c r="U17" s="7"/>
      <c r="V17" s="7"/>
      <c r="W17" s="7"/>
      <c r="X17" s="7"/>
      <c r="Y17" s="7"/>
      <c r="Z17" s="7"/>
    </row>
    <row r="18" spans="1:26" ht="14.25" customHeight="1">
      <c r="A18" s="2"/>
      <c r="B18" s="10" t="s">
        <v>59</v>
      </c>
      <c r="C18" s="2"/>
      <c r="D18" s="2"/>
      <c r="E18" s="2"/>
      <c r="F18" s="2"/>
      <c r="G18" s="2"/>
      <c r="H18" s="2"/>
      <c r="I18" s="2"/>
      <c r="J18" s="2"/>
      <c r="K18" s="2"/>
      <c r="L18" s="2"/>
      <c r="M18" s="2"/>
      <c r="N18" s="2"/>
      <c r="O18" s="2"/>
      <c r="P18" s="2"/>
      <c r="Q18" s="2"/>
      <c r="R18" s="2"/>
      <c r="S18" s="2"/>
      <c r="T18" s="2"/>
      <c r="U18" s="2"/>
      <c r="V18" s="2"/>
      <c r="W18" s="2"/>
      <c r="X18" s="2"/>
      <c r="Y18" s="2"/>
      <c r="Z18" s="2"/>
    </row>
    <row r="19" spans="1:26" ht="14.25" customHeight="1">
      <c r="A19" s="2"/>
      <c r="B19" s="10" t="s">
        <v>60</v>
      </c>
      <c r="C19" s="2"/>
      <c r="D19" s="2"/>
      <c r="E19" s="2"/>
      <c r="F19" s="2"/>
      <c r="G19" s="2"/>
      <c r="H19" s="2"/>
      <c r="I19" s="2"/>
      <c r="J19" s="2"/>
      <c r="K19" s="2"/>
      <c r="L19" s="2"/>
      <c r="M19" s="2"/>
      <c r="N19" s="2"/>
      <c r="O19" s="2"/>
      <c r="P19" s="2"/>
      <c r="Q19" s="2"/>
      <c r="R19" s="2"/>
      <c r="S19" s="2"/>
      <c r="T19" s="2"/>
      <c r="U19" s="2"/>
      <c r="V19" s="2"/>
      <c r="W19" s="2"/>
      <c r="X19" s="2"/>
      <c r="Y19" s="2"/>
      <c r="Z19" s="2"/>
    </row>
    <row r="20" spans="1:26" ht="14.25" customHeight="1">
      <c r="A20" s="2"/>
      <c r="B20" s="18" t="s">
        <v>61</v>
      </c>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c r="A21" s="2"/>
      <c r="B21" s="4" t="s">
        <v>62</v>
      </c>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4" t="s">
        <v>63</v>
      </c>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c r="A23" s="2"/>
      <c r="B23" s="4" t="s">
        <v>64</v>
      </c>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4" t="s">
        <v>65</v>
      </c>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4" t="s">
        <v>66</v>
      </c>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c r="A26" s="2"/>
      <c r="B26" s="4" t="s">
        <v>67</v>
      </c>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4" t="s">
        <v>68</v>
      </c>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4" t="s">
        <v>69</v>
      </c>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19" t="s">
        <v>70</v>
      </c>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0" t="s">
        <v>71</v>
      </c>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1" t="s">
        <v>72</v>
      </c>
      <c r="C31" s="2"/>
      <c r="D31" s="2"/>
      <c r="E31" s="2"/>
      <c r="F31" s="2"/>
      <c r="G31" s="2"/>
      <c r="H31" s="2"/>
      <c r="I31" s="2"/>
      <c r="J31" s="2"/>
      <c r="K31" s="2"/>
      <c r="L31" s="2"/>
      <c r="M31" s="2"/>
      <c r="N31" s="2"/>
      <c r="O31" s="2"/>
      <c r="P31" s="2"/>
      <c r="Q31" s="2"/>
      <c r="R31" s="2"/>
      <c r="S31" s="2"/>
      <c r="T31" s="2"/>
      <c r="U31" s="2"/>
      <c r="V31" s="2"/>
      <c r="W31" s="2"/>
      <c r="X31" s="2"/>
      <c r="Y31" s="2"/>
      <c r="Z31" s="2"/>
    </row>
    <row r="32" spans="1:26" ht="28.5" customHeight="1">
      <c r="A32" s="2"/>
      <c r="B32" s="18" t="s">
        <v>73</v>
      </c>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0.08984375" defaultRowHeight="15" customHeight="1"/>
  <cols>
    <col min="1" max="1" width="52.36328125" customWidth="1"/>
    <col min="2" max="2" width="12.453125" customWidth="1"/>
    <col min="3" max="3" width="13.1796875" customWidth="1"/>
    <col min="4" max="4" width="7.90625" customWidth="1"/>
    <col min="5" max="5" width="13" customWidth="1"/>
    <col min="6" max="6" width="8.1796875" customWidth="1"/>
    <col min="7" max="7" width="10" customWidth="1"/>
    <col min="8" max="8" width="11.6328125" customWidth="1"/>
    <col min="9" max="9" width="11.54296875" customWidth="1"/>
    <col min="10" max="10" width="30.90625" customWidth="1"/>
    <col min="11" max="26" width="10.453125" customWidth="1"/>
  </cols>
  <sheetData>
    <row r="1" spans="1:26" ht="14.25" customHeight="1">
      <c r="A1" s="22" t="s">
        <v>74</v>
      </c>
      <c r="B1" s="23" t="s">
        <v>75</v>
      </c>
      <c r="C1" s="23" t="s">
        <v>76</v>
      </c>
      <c r="D1" s="23" t="s">
        <v>77</v>
      </c>
      <c r="E1" s="23" t="s">
        <v>78</v>
      </c>
      <c r="F1" s="23" t="s">
        <v>79</v>
      </c>
      <c r="G1" s="23" t="s">
        <v>80</v>
      </c>
      <c r="H1" s="23" t="s">
        <v>81</v>
      </c>
      <c r="I1" s="24" t="s">
        <v>82</v>
      </c>
      <c r="J1" s="24" t="s">
        <v>83</v>
      </c>
      <c r="K1" s="2"/>
      <c r="L1" s="2"/>
      <c r="M1" s="2"/>
      <c r="N1" s="2"/>
      <c r="O1" s="2"/>
      <c r="P1" s="2"/>
      <c r="Q1" s="2"/>
      <c r="R1" s="2"/>
      <c r="S1" s="2"/>
      <c r="T1" s="2"/>
      <c r="U1" s="2"/>
      <c r="V1" s="2"/>
      <c r="W1" s="2"/>
      <c r="X1" s="2"/>
      <c r="Y1" s="2"/>
      <c r="Z1" s="2"/>
    </row>
    <row r="2" spans="1:26" ht="14.25" customHeight="1">
      <c r="A2" s="4" t="s">
        <v>84</v>
      </c>
      <c r="B2" s="25">
        <f t="shared" ref="B2:B17" si="0">SUM(C2:H2)</f>
        <v>3</v>
      </c>
      <c r="C2" s="26">
        <v>1</v>
      </c>
      <c r="D2" s="26"/>
      <c r="E2" s="26"/>
      <c r="F2" s="26">
        <v>1</v>
      </c>
      <c r="G2" s="26"/>
      <c r="H2" s="26">
        <v>1</v>
      </c>
      <c r="I2" s="11" t="s">
        <v>85</v>
      </c>
      <c r="J2" s="11"/>
      <c r="K2" s="27"/>
      <c r="L2" s="27"/>
      <c r="M2" s="27"/>
      <c r="N2" s="27"/>
      <c r="O2" s="27"/>
      <c r="P2" s="27"/>
      <c r="Q2" s="27"/>
      <c r="R2" s="27"/>
      <c r="S2" s="27"/>
      <c r="T2" s="27"/>
      <c r="U2" s="27"/>
      <c r="V2" s="27"/>
      <c r="W2" s="27"/>
      <c r="X2" s="27"/>
      <c r="Y2" s="27"/>
      <c r="Z2" s="27"/>
    </row>
    <row r="3" spans="1:26" ht="14.25" customHeight="1">
      <c r="A3" s="4" t="s">
        <v>86</v>
      </c>
      <c r="B3" s="25">
        <f t="shared" si="0"/>
        <v>3</v>
      </c>
      <c r="C3" s="26">
        <v>1</v>
      </c>
      <c r="D3" s="26"/>
      <c r="E3" s="26"/>
      <c r="F3" s="26">
        <v>2</v>
      </c>
      <c r="G3" s="26"/>
      <c r="H3" s="26"/>
      <c r="I3" s="11" t="s">
        <v>87</v>
      </c>
      <c r="J3" s="11"/>
      <c r="K3" s="27"/>
      <c r="L3" s="27"/>
      <c r="M3" s="27"/>
      <c r="N3" s="27"/>
      <c r="O3" s="27"/>
      <c r="P3" s="27"/>
      <c r="Q3" s="27"/>
      <c r="R3" s="27"/>
      <c r="S3" s="27"/>
      <c r="T3" s="27"/>
      <c r="U3" s="27"/>
      <c r="V3" s="27"/>
      <c r="W3" s="27"/>
      <c r="X3" s="27"/>
      <c r="Y3" s="27"/>
      <c r="Z3" s="27"/>
    </row>
    <row r="4" spans="1:26" ht="14.25" customHeight="1">
      <c r="A4" s="4" t="s">
        <v>88</v>
      </c>
      <c r="B4" s="25">
        <f t="shared" si="0"/>
        <v>3</v>
      </c>
      <c r="C4" s="26">
        <v>1</v>
      </c>
      <c r="D4" s="26"/>
      <c r="E4" s="26">
        <v>2</v>
      </c>
      <c r="F4" s="26"/>
      <c r="G4" s="26"/>
      <c r="H4" s="26"/>
      <c r="I4" s="11" t="s">
        <v>85</v>
      </c>
      <c r="J4" s="11"/>
      <c r="K4" s="27"/>
      <c r="L4" s="27"/>
      <c r="M4" s="27"/>
      <c r="N4" s="27"/>
      <c r="O4" s="27"/>
      <c r="P4" s="27"/>
      <c r="Q4" s="27"/>
      <c r="R4" s="27"/>
      <c r="S4" s="27"/>
      <c r="T4" s="27"/>
      <c r="U4" s="27"/>
      <c r="V4" s="27"/>
      <c r="W4" s="27"/>
      <c r="X4" s="27"/>
      <c r="Y4" s="27"/>
      <c r="Z4" s="27"/>
    </row>
    <row r="5" spans="1:26" ht="14.25" customHeight="1">
      <c r="A5" s="4" t="s">
        <v>89</v>
      </c>
      <c r="B5" s="25">
        <f t="shared" si="0"/>
        <v>3</v>
      </c>
      <c r="C5" s="26"/>
      <c r="D5" s="26"/>
      <c r="E5" s="26"/>
      <c r="F5" s="26">
        <v>3</v>
      </c>
      <c r="G5" s="26"/>
      <c r="H5" s="26"/>
      <c r="I5" s="11" t="s">
        <v>85</v>
      </c>
      <c r="J5" s="11"/>
      <c r="K5" s="27"/>
      <c r="L5" s="27"/>
      <c r="M5" s="27"/>
      <c r="N5" s="27"/>
      <c r="O5" s="27"/>
      <c r="P5" s="27"/>
      <c r="Q5" s="27"/>
      <c r="R5" s="27"/>
      <c r="S5" s="27"/>
      <c r="T5" s="27"/>
      <c r="U5" s="27"/>
      <c r="V5" s="27"/>
      <c r="W5" s="27"/>
      <c r="X5" s="27"/>
      <c r="Y5" s="27"/>
      <c r="Z5" s="27"/>
    </row>
    <row r="6" spans="1:26" ht="14.25" customHeight="1">
      <c r="A6" s="4" t="s">
        <v>90</v>
      </c>
      <c r="B6" s="25">
        <f t="shared" si="0"/>
        <v>2</v>
      </c>
      <c r="C6" s="26"/>
      <c r="D6" s="26"/>
      <c r="E6" s="26"/>
      <c r="F6" s="26">
        <v>1</v>
      </c>
      <c r="G6" s="26">
        <v>1</v>
      </c>
      <c r="H6" s="26"/>
      <c r="I6" s="11" t="s">
        <v>85</v>
      </c>
      <c r="J6" s="11"/>
      <c r="K6" s="27"/>
      <c r="L6" s="27"/>
      <c r="M6" s="27"/>
      <c r="N6" s="27"/>
      <c r="O6" s="27"/>
      <c r="P6" s="27"/>
      <c r="Q6" s="27"/>
      <c r="R6" s="27"/>
      <c r="S6" s="27"/>
      <c r="T6" s="27"/>
      <c r="U6" s="27"/>
      <c r="V6" s="27"/>
      <c r="W6" s="27"/>
      <c r="X6" s="27"/>
      <c r="Y6" s="27"/>
      <c r="Z6" s="27"/>
    </row>
    <row r="7" spans="1:26" ht="14.25" customHeight="1">
      <c r="A7" s="4" t="s">
        <v>91</v>
      </c>
      <c r="B7" s="25">
        <f t="shared" si="0"/>
        <v>8</v>
      </c>
      <c r="C7" s="26">
        <v>3</v>
      </c>
      <c r="D7" s="26"/>
      <c r="E7" s="26">
        <v>2</v>
      </c>
      <c r="F7" s="26">
        <v>3</v>
      </c>
      <c r="G7" s="26"/>
      <c r="H7" s="26"/>
      <c r="I7" s="11" t="s">
        <v>92</v>
      </c>
      <c r="J7" s="11"/>
      <c r="K7" s="27"/>
      <c r="L7" s="27"/>
      <c r="M7" s="27"/>
      <c r="N7" s="27"/>
      <c r="O7" s="27"/>
      <c r="P7" s="27"/>
      <c r="Q7" s="27"/>
      <c r="R7" s="27"/>
      <c r="S7" s="27"/>
      <c r="T7" s="27"/>
      <c r="U7" s="27"/>
      <c r="V7" s="27"/>
      <c r="W7" s="27"/>
      <c r="X7" s="27"/>
      <c r="Y7" s="27"/>
      <c r="Z7" s="27"/>
    </row>
    <row r="8" spans="1:26" ht="14.25" customHeight="1">
      <c r="A8" s="4" t="s">
        <v>93</v>
      </c>
      <c r="B8" s="25">
        <f t="shared" si="0"/>
        <v>3</v>
      </c>
      <c r="C8" s="26"/>
      <c r="D8" s="26"/>
      <c r="E8" s="26"/>
      <c r="F8" s="26">
        <v>2</v>
      </c>
      <c r="G8" s="26"/>
      <c r="H8" s="26">
        <v>1</v>
      </c>
      <c r="I8" s="11" t="s">
        <v>85</v>
      </c>
      <c r="J8" s="11"/>
      <c r="K8" s="27"/>
      <c r="L8" s="27"/>
      <c r="M8" s="27"/>
      <c r="N8" s="27"/>
      <c r="O8" s="27"/>
      <c r="P8" s="27"/>
      <c r="Q8" s="27"/>
      <c r="R8" s="27"/>
      <c r="S8" s="27"/>
      <c r="T8" s="27"/>
      <c r="U8" s="27"/>
      <c r="V8" s="27"/>
      <c r="W8" s="27"/>
      <c r="X8" s="27"/>
      <c r="Y8" s="27"/>
      <c r="Z8" s="27"/>
    </row>
    <row r="9" spans="1:26" ht="14.25" customHeight="1">
      <c r="A9" s="4" t="s">
        <v>94</v>
      </c>
      <c r="B9" s="25">
        <f t="shared" si="0"/>
        <v>2</v>
      </c>
      <c r="C9" s="26"/>
      <c r="D9" s="26"/>
      <c r="E9" s="26"/>
      <c r="F9" s="26">
        <v>2</v>
      </c>
      <c r="G9" s="26"/>
      <c r="H9" s="26"/>
      <c r="I9" s="11" t="s">
        <v>92</v>
      </c>
      <c r="J9" s="11"/>
      <c r="K9" s="27"/>
      <c r="L9" s="27"/>
      <c r="M9" s="27"/>
      <c r="N9" s="27"/>
      <c r="O9" s="27"/>
      <c r="P9" s="27"/>
      <c r="Q9" s="27"/>
      <c r="R9" s="27"/>
      <c r="S9" s="27"/>
      <c r="T9" s="27"/>
      <c r="U9" s="27"/>
      <c r="V9" s="27"/>
      <c r="W9" s="27"/>
      <c r="X9" s="27"/>
      <c r="Y9" s="27"/>
      <c r="Z9" s="27"/>
    </row>
    <row r="10" spans="1:26" ht="14.25" customHeight="1">
      <c r="A10" s="4" t="s">
        <v>95</v>
      </c>
      <c r="B10" s="25">
        <f t="shared" si="0"/>
        <v>6</v>
      </c>
      <c r="C10" s="26"/>
      <c r="D10" s="26"/>
      <c r="E10" s="26"/>
      <c r="F10" s="26">
        <v>6</v>
      </c>
      <c r="G10" s="26"/>
      <c r="H10" s="26"/>
      <c r="I10" s="11" t="s">
        <v>92</v>
      </c>
      <c r="J10" s="11"/>
      <c r="K10" s="27"/>
      <c r="L10" s="27"/>
      <c r="M10" s="27"/>
      <c r="N10" s="27"/>
      <c r="O10" s="27"/>
      <c r="P10" s="27"/>
      <c r="Q10" s="27"/>
      <c r="R10" s="27"/>
      <c r="S10" s="27"/>
      <c r="T10" s="27"/>
      <c r="U10" s="27"/>
      <c r="V10" s="27"/>
      <c r="W10" s="27"/>
      <c r="X10" s="27"/>
      <c r="Y10" s="27"/>
      <c r="Z10" s="27"/>
    </row>
    <row r="11" spans="1:26" ht="14.25" customHeight="1">
      <c r="A11" s="4" t="s">
        <v>96</v>
      </c>
      <c r="B11" s="25">
        <f t="shared" si="0"/>
        <v>5</v>
      </c>
      <c r="C11" s="26"/>
      <c r="D11" s="26"/>
      <c r="E11" s="26"/>
      <c r="F11" s="26">
        <v>4</v>
      </c>
      <c r="G11" s="27"/>
      <c r="H11" s="26">
        <v>1</v>
      </c>
      <c r="I11" s="11" t="s">
        <v>85</v>
      </c>
      <c r="J11" s="11"/>
      <c r="K11" s="27"/>
      <c r="L11" s="27"/>
      <c r="M11" s="27"/>
      <c r="N11" s="27"/>
      <c r="O11" s="27"/>
      <c r="P11" s="27"/>
      <c r="Q11" s="27"/>
      <c r="R11" s="27"/>
      <c r="S11" s="27"/>
      <c r="T11" s="27"/>
      <c r="U11" s="27"/>
      <c r="V11" s="27"/>
      <c r="W11" s="27"/>
      <c r="X11" s="27"/>
      <c r="Y11" s="27"/>
      <c r="Z11" s="27"/>
    </row>
    <row r="12" spans="1:26" ht="14.25" customHeight="1">
      <c r="A12" s="4" t="s">
        <v>97</v>
      </c>
      <c r="B12" s="25">
        <f t="shared" si="0"/>
        <v>2</v>
      </c>
      <c r="C12" s="26">
        <v>1</v>
      </c>
      <c r="D12" s="26"/>
      <c r="E12" s="11"/>
      <c r="F12" s="26"/>
      <c r="G12" s="26"/>
      <c r="H12" s="26">
        <v>1</v>
      </c>
      <c r="I12" s="11" t="s">
        <v>85</v>
      </c>
      <c r="J12" s="11"/>
      <c r="K12" s="27"/>
      <c r="L12" s="27"/>
      <c r="M12" s="27"/>
      <c r="N12" s="27"/>
      <c r="O12" s="27"/>
      <c r="P12" s="27"/>
      <c r="Q12" s="27"/>
      <c r="R12" s="27"/>
      <c r="S12" s="27"/>
      <c r="T12" s="27"/>
      <c r="U12" s="27"/>
      <c r="V12" s="27"/>
      <c r="W12" s="27"/>
      <c r="X12" s="27"/>
      <c r="Y12" s="27"/>
      <c r="Z12" s="27"/>
    </row>
    <row r="13" spans="1:26" ht="14.25" customHeight="1">
      <c r="A13" s="4" t="s">
        <v>98</v>
      </c>
      <c r="B13" s="25">
        <f t="shared" si="0"/>
        <v>2</v>
      </c>
      <c r="C13" s="26">
        <v>1</v>
      </c>
      <c r="D13" s="26"/>
      <c r="E13" s="26">
        <v>1</v>
      </c>
      <c r="F13" s="11"/>
      <c r="G13" s="11"/>
      <c r="H13" s="11"/>
      <c r="I13" s="11" t="s">
        <v>92</v>
      </c>
      <c r="J13" s="11"/>
      <c r="K13" s="27"/>
      <c r="L13" s="27"/>
      <c r="M13" s="27"/>
      <c r="N13" s="27"/>
      <c r="O13" s="27"/>
      <c r="P13" s="27"/>
      <c r="Q13" s="27"/>
      <c r="R13" s="27"/>
      <c r="S13" s="27"/>
      <c r="T13" s="27"/>
      <c r="U13" s="27"/>
      <c r="V13" s="27"/>
      <c r="W13" s="27"/>
      <c r="X13" s="27"/>
      <c r="Y13" s="27"/>
      <c r="Z13" s="27"/>
    </row>
    <row r="14" spans="1:26" ht="14.25" customHeight="1">
      <c r="A14" s="4" t="s">
        <v>99</v>
      </c>
      <c r="B14" s="25">
        <f t="shared" si="0"/>
        <v>2</v>
      </c>
      <c r="C14" s="11"/>
      <c r="D14" s="11"/>
      <c r="E14" s="11"/>
      <c r="F14" s="26">
        <v>2</v>
      </c>
      <c r="G14" s="11"/>
      <c r="H14" s="11"/>
      <c r="I14" s="11" t="s">
        <v>85</v>
      </c>
      <c r="J14" s="11"/>
      <c r="K14" s="27"/>
      <c r="L14" s="27"/>
      <c r="M14" s="27"/>
      <c r="N14" s="27"/>
      <c r="O14" s="27"/>
      <c r="P14" s="27"/>
      <c r="Q14" s="27"/>
      <c r="R14" s="27"/>
      <c r="S14" s="27"/>
      <c r="T14" s="27"/>
      <c r="U14" s="27"/>
      <c r="V14" s="27"/>
      <c r="W14" s="27"/>
      <c r="X14" s="27"/>
      <c r="Y14" s="27"/>
      <c r="Z14" s="27"/>
    </row>
    <row r="15" spans="1:26" ht="14.25" customHeight="1">
      <c r="A15" s="4" t="s">
        <v>100</v>
      </c>
      <c r="B15" s="25">
        <f t="shared" si="0"/>
        <v>2</v>
      </c>
      <c r="C15" s="26"/>
      <c r="D15" s="26"/>
      <c r="E15" s="26"/>
      <c r="F15" s="26">
        <v>2</v>
      </c>
      <c r="G15" s="26"/>
      <c r="H15" s="28"/>
      <c r="I15" s="11" t="s">
        <v>87</v>
      </c>
      <c r="J15" s="29"/>
      <c r="K15" s="2"/>
      <c r="L15" s="2"/>
      <c r="M15" s="2"/>
      <c r="N15" s="2"/>
      <c r="O15" s="2"/>
      <c r="P15" s="2"/>
      <c r="Q15" s="2"/>
      <c r="R15" s="2"/>
      <c r="S15" s="2"/>
      <c r="T15" s="2"/>
      <c r="U15" s="2"/>
      <c r="V15" s="2"/>
      <c r="W15" s="2"/>
      <c r="X15" s="2"/>
      <c r="Y15" s="2"/>
      <c r="Z15" s="2"/>
    </row>
    <row r="16" spans="1:26" ht="14.25" customHeight="1">
      <c r="A16" s="4" t="s">
        <v>101</v>
      </c>
      <c r="B16" s="25">
        <f t="shared" si="0"/>
        <v>2</v>
      </c>
      <c r="C16" s="26"/>
      <c r="D16" s="26"/>
      <c r="E16" s="26"/>
      <c r="F16" s="26">
        <v>1</v>
      </c>
      <c r="G16" s="26"/>
      <c r="H16" s="28">
        <v>1</v>
      </c>
      <c r="I16" s="11" t="s">
        <v>85</v>
      </c>
      <c r="J16" s="29"/>
      <c r="K16" s="2"/>
      <c r="L16" s="2"/>
      <c r="M16" s="2"/>
      <c r="N16" s="2"/>
      <c r="O16" s="2"/>
      <c r="P16" s="2"/>
      <c r="Q16" s="2"/>
      <c r="R16" s="2"/>
      <c r="S16" s="2"/>
      <c r="T16" s="2"/>
      <c r="U16" s="2"/>
      <c r="V16" s="2"/>
      <c r="W16" s="2"/>
      <c r="X16" s="2"/>
      <c r="Y16" s="2"/>
      <c r="Z16" s="2"/>
    </row>
    <row r="17" spans="1:26" ht="14.25" customHeight="1">
      <c r="A17" s="30" t="s">
        <v>102</v>
      </c>
      <c r="B17" s="25">
        <f t="shared" si="0"/>
        <v>7</v>
      </c>
      <c r="C17" s="26"/>
      <c r="D17" s="26"/>
      <c r="E17" s="26"/>
      <c r="F17" s="26">
        <v>6</v>
      </c>
      <c r="G17" s="26">
        <v>1</v>
      </c>
      <c r="H17" s="28"/>
      <c r="I17" s="11" t="s">
        <v>92</v>
      </c>
      <c r="J17" s="31" t="s">
        <v>103</v>
      </c>
      <c r="K17" s="2"/>
      <c r="L17" s="2"/>
      <c r="M17" s="2"/>
      <c r="N17" s="2"/>
      <c r="O17" s="2"/>
      <c r="P17" s="2"/>
      <c r="Q17" s="2"/>
      <c r="R17" s="2"/>
      <c r="S17" s="2"/>
      <c r="T17" s="2"/>
      <c r="U17" s="2"/>
      <c r="V17" s="2"/>
      <c r="W17" s="2"/>
      <c r="X17" s="2"/>
      <c r="Y17" s="2"/>
      <c r="Z17" s="2"/>
    </row>
    <row r="18" spans="1:26" ht="14.25" customHeight="1">
      <c r="A18" s="22" t="s">
        <v>104</v>
      </c>
      <c r="B18" s="22">
        <f t="shared" ref="B18:F18" si="1">SUM(B2:B17)</f>
        <v>55</v>
      </c>
      <c r="C18" s="22">
        <f t="shared" si="1"/>
        <v>8</v>
      </c>
      <c r="D18" s="22">
        <f t="shared" si="1"/>
        <v>0</v>
      </c>
      <c r="E18" s="22">
        <f t="shared" si="1"/>
        <v>5</v>
      </c>
      <c r="F18" s="22">
        <f t="shared" si="1"/>
        <v>35</v>
      </c>
      <c r="G18" s="22"/>
      <c r="H18" s="22">
        <f>SUM(H2:H17)</f>
        <v>5</v>
      </c>
      <c r="I18" s="2"/>
      <c r="J18" s="2"/>
      <c r="K18" s="2"/>
      <c r="L18" s="2"/>
      <c r="M18" s="2"/>
      <c r="N18" s="2"/>
      <c r="O18" s="2"/>
      <c r="P18" s="2"/>
      <c r="Q18" s="2"/>
      <c r="R18" s="2"/>
      <c r="S18" s="2"/>
      <c r="T18" s="2"/>
      <c r="U18" s="2"/>
      <c r="V18" s="2"/>
      <c r="W18" s="2"/>
      <c r="X18" s="2"/>
      <c r="Y18" s="2"/>
      <c r="Z18" s="2"/>
    </row>
    <row r="19" spans="1:26" ht="14.25" customHeight="1">
      <c r="A19" s="2"/>
      <c r="B19" s="2"/>
      <c r="C19" s="2"/>
      <c r="D19" s="2"/>
      <c r="E19" s="2"/>
      <c r="F19" s="2"/>
      <c r="G19" s="2"/>
      <c r="H19" s="32"/>
      <c r="I19" s="2"/>
      <c r="J19" s="2"/>
      <c r="K19" s="2"/>
      <c r="L19" s="2"/>
      <c r="M19" s="2"/>
      <c r="N19" s="2"/>
      <c r="O19" s="2"/>
      <c r="P19" s="2"/>
      <c r="Q19" s="2"/>
      <c r="R19" s="2"/>
      <c r="S19" s="2"/>
      <c r="T19" s="2"/>
      <c r="U19" s="2"/>
      <c r="V19" s="2"/>
      <c r="W19" s="2"/>
      <c r="X19" s="2"/>
      <c r="Y19" s="2"/>
      <c r="Z19" s="2"/>
    </row>
    <row r="20" spans="1:26" ht="14.25" customHeight="1">
      <c r="A20" s="2"/>
      <c r="B20" s="2"/>
      <c r="C20" s="2"/>
      <c r="D20" s="2"/>
      <c r="E20" s="2"/>
      <c r="F20" s="2"/>
      <c r="G20" s="2"/>
      <c r="H20" s="32"/>
      <c r="I20" s="2"/>
      <c r="J20" s="2"/>
      <c r="K20" s="2"/>
      <c r="L20" s="2"/>
      <c r="M20" s="2"/>
      <c r="N20" s="2"/>
      <c r="O20" s="2"/>
      <c r="P20" s="2"/>
      <c r="Q20" s="2"/>
      <c r="R20" s="2"/>
      <c r="S20" s="2"/>
      <c r="T20" s="2"/>
      <c r="U20" s="2"/>
      <c r="V20" s="2"/>
      <c r="W20" s="2"/>
      <c r="X20" s="2"/>
      <c r="Y20" s="2"/>
      <c r="Z20" s="2"/>
    </row>
    <row r="21" spans="1:26" ht="14.25" customHeight="1">
      <c r="A21" s="2" t="s">
        <v>85</v>
      </c>
      <c r="B21" s="2"/>
      <c r="C21" s="2"/>
      <c r="D21" s="2"/>
      <c r="E21" s="2"/>
      <c r="F21" s="2"/>
      <c r="G21" s="2"/>
      <c r="H21" s="32"/>
      <c r="I21" s="2"/>
      <c r="J21" s="2"/>
      <c r="K21" s="2"/>
      <c r="L21" s="2"/>
      <c r="M21" s="2"/>
      <c r="N21" s="2"/>
      <c r="O21" s="2"/>
      <c r="P21" s="2"/>
      <c r="Q21" s="2"/>
      <c r="R21" s="2"/>
      <c r="S21" s="2"/>
      <c r="T21" s="2"/>
      <c r="U21" s="2"/>
      <c r="V21" s="2"/>
      <c r="W21" s="2"/>
      <c r="X21" s="2"/>
      <c r="Y21" s="2"/>
      <c r="Z21" s="2"/>
    </row>
    <row r="22" spans="1:26" ht="14.25" customHeight="1">
      <c r="A22" s="2" t="s">
        <v>92</v>
      </c>
      <c r="B22" s="2"/>
      <c r="C22" s="2"/>
      <c r="D22" s="2"/>
      <c r="E22" s="2"/>
      <c r="F22" s="2"/>
      <c r="G22" s="2"/>
      <c r="H22" s="32"/>
      <c r="I22" s="2"/>
      <c r="J22" s="2"/>
      <c r="K22" s="2"/>
      <c r="L22" s="2"/>
      <c r="M22" s="2"/>
      <c r="N22" s="2"/>
      <c r="O22" s="2"/>
      <c r="P22" s="2"/>
      <c r="Q22" s="2"/>
      <c r="R22" s="2"/>
      <c r="S22" s="2"/>
      <c r="T22" s="2"/>
      <c r="U22" s="2"/>
      <c r="V22" s="2"/>
      <c r="W22" s="2"/>
      <c r="X22" s="2"/>
      <c r="Y22" s="2"/>
      <c r="Z22" s="2"/>
    </row>
    <row r="23" spans="1:26" ht="14.25" customHeight="1">
      <c r="A23" s="2" t="s">
        <v>87</v>
      </c>
      <c r="B23" s="2"/>
      <c r="C23" s="2"/>
      <c r="D23" s="2"/>
      <c r="E23" s="2"/>
      <c r="F23" s="2"/>
      <c r="G23" s="2"/>
      <c r="H23" s="32"/>
      <c r="I23" s="2"/>
      <c r="J23" s="2"/>
      <c r="K23" s="2"/>
      <c r="L23" s="2"/>
      <c r="M23" s="2"/>
      <c r="N23" s="2"/>
      <c r="O23" s="2"/>
      <c r="P23" s="2"/>
      <c r="Q23" s="2"/>
      <c r="R23" s="2"/>
      <c r="S23" s="2"/>
      <c r="T23" s="2"/>
      <c r="U23" s="2"/>
      <c r="V23" s="2"/>
      <c r="W23" s="2"/>
      <c r="X23" s="2"/>
      <c r="Y23" s="2"/>
      <c r="Z23" s="2"/>
    </row>
    <row r="24" spans="1:26" ht="14.25" customHeight="1">
      <c r="A24" s="2"/>
      <c r="B24" s="2"/>
      <c r="C24" s="2"/>
      <c r="D24" s="2"/>
      <c r="E24" s="2"/>
      <c r="F24" s="2"/>
      <c r="G24" s="2"/>
      <c r="H24" s="32"/>
      <c r="I24" s="2"/>
      <c r="J24" s="2"/>
      <c r="K24" s="2"/>
      <c r="L24" s="2"/>
      <c r="M24" s="2"/>
      <c r="N24" s="2"/>
      <c r="O24" s="2"/>
      <c r="P24" s="2"/>
      <c r="Q24" s="2"/>
      <c r="R24" s="2"/>
      <c r="S24" s="2"/>
      <c r="T24" s="2"/>
      <c r="U24" s="2"/>
      <c r="V24" s="2"/>
      <c r="W24" s="2"/>
      <c r="X24" s="2"/>
      <c r="Y24" s="2"/>
      <c r="Z24" s="2"/>
    </row>
    <row r="25" spans="1:26" ht="14.25" customHeight="1">
      <c r="A25" s="2"/>
      <c r="B25" s="2"/>
      <c r="C25" s="2"/>
      <c r="D25" s="2"/>
      <c r="E25" s="2"/>
      <c r="F25" s="2"/>
      <c r="G25" s="2"/>
      <c r="H25" s="32"/>
      <c r="I25" s="2"/>
      <c r="J25" s="2"/>
      <c r="K25" s="2"/>
      <c r="L25" s="2"/>
      <c r="M25" s="2"/>
      <c r="N25" s="2"/>
      <c r="O25" s="2"/>
      <c r="P25" s="2"/>
      <c r="Q25" s="2"/>
      <c r="R25" s="2"/>
      <c r="S25" s="2"/>
      <c r="T25" s="2"/>
      <c r="U25" s="2"/>
      <c r="V25" s="2"/>
      <c r="W25" s="2"/>
      <c r="X25" s="2"/>
      <c r="Y25" s="2"/>
      <c r="Z25" s="2"/>
    </row>
    <row r="26" spans="1:26" ht="14.25" customHeight="1">
      <c r="A26" s="2"/>
      <c r="B26" s="2"/>
      <c r="C26" s="2"/>
      <c r="D26" s="2"/>
      <c r="E26" s="2"/>
      <c r="F26" s="2"/>
      <c r="G26" s="2"/>
      <c r="H26" s="32"/>
      <c r="I26" s="2"/>
      <c r="J26" s="2"/>
      <c r="K26" s="2"/>
      <c r="L26" s="2"/>
      <c r="M26" s="2"/>
      <c r="N26" s="2"/>
      <c r="O26" s="2"/>
      <c r="P26" s="2"/>
      <c r="Q26" s="2"/>
      <c r="R26" s="2"/>
      <c r="S26" s="2"/>
      <c r="T26" s="2"/>
      <c r="U26" s="2"/>
      <c r="V26" s="2"/>
      <c r="W26" s="2"/>
      <c r="X26" s="2"/>
      <c r="Y26" s="2"/>
      <c r="Z26" s="2"/>
    </row>
    <row r="27" spans="1:26" ht="14.25" customHeight="1">
      <c r="A27" s="2"/>
      <c r="B27" s="2"/>
      <c r="C27" s="2"/>
      <c r="D27" s="2"/>
      <c r="E27" s="2"/>
      <c r="F27" s="2"/>
      <c r="G27" s="2"/>
      <c r="H27" s="32"/>
      <c r="I27" s="2"/>
      <c r="J27" s="2"/>
      <c r="K27" s="2"/>
      <c r="L27" s="2"/>
      <c r="M27" s="2"/>
      <c r="N27" s="2"/>
      <c r="O27" s="2"/>
      <c r="P27" s="2"/>
      <c r="Q27" s="2"/>
      <c r="R27" s="2"/>
      <c r="S27" s="2"/>
      <c r="T27" s="2"/>
      <c r="U27" s="2"/>
      <c r="V27" s="2"/>
      <c r="W27" s="2"/>
      <c r="X27" s="2"/>
      <c r="Y27" s="2"/>
      <c r="Z27" s="2"/>
    </row>
    <row r="28" spans="1:26" ht="14.25" customHeight="1">
      <c r="A28" s="2"/>
      <c r="B28" s="2"/>
      <c r="C28" s="2"/>
      <c r="D28" s="2"/>
      <c r="E28" s="2"/>
      <c r="F28" s="2"/>
      <c r="G28" s="2"/>
      <c r="H28" s="32"/>
      <c r="I28" s="2"/>
      <c r="J28" s="2"/>
      <c r="K28" s="2"/>
      <c r="L28" s="2"/>
      <c r="M28" s="2"/>
      <c r="N28" s="2"/>
      <c r="O28" s="2"/>
      <c r="P28" s="2"/>
      <c r="Q28" s="2"/>
      <c r="R28" s="2"/>
      <c r="S28" s="2"/>
      <c r="T28" s="2"/>
      <c r="U28" s="2"/>
      <c r="V28" s="2"/>
      <c r="W28" s="2"/>
      <c r="X28" s="2"/>
      <c r="Y28" s="2"/>
      <c r="Z28" s="2"/>
    </row>
    <row r="29" spans="1:26" ht="14.25" customHeight="1">
      <c r="A29" s="2"/>
      <c r="B29" s="2"/>
      <c r="C29" s="2"/>
      <c r="D29" s="2"/>
      <c r="E29" s="2"/>
      <c r="F29" s="2"/>
      <c r="G29" s="2"/>
      <c r="H29" s="32"/>
      <c r="I29" s="2"/>
      <c r="J29" s="2"/>
      <c r="K29" s="2"/>
      <c r="L29" s="2"/>
      <c r="M29" s="2"/>
      <c r="N29" s="2"/>
      <c r="O29" s="2"/>
      <c r="P29" s="2"/>
      <c r="Q29" s="2"/>
      <c r="R29" s="2"/>
      <c r="S29" s="2"/>
      <c r="T29" s="2"/>
      <c r="U29" s="2"/>
      <c r="V29" s="2"/>
      <c r="W29" s="2"/>
      <c r="X29" s="2"/>
      <c r="Y29" s="2"/>
      <c r="Z29" s="2"/>
    </row>
    <row r="30" spans="1:26" ht="14.25" customHeight="1">
      <c r="A30" s="2"/>
      <c r="B30" s="2"/>
      <c r="C30" s="2"/>
      <c r="D30" s="2"/>
      <c r="E30" s="2"/>
      <c r="F30" s="2"/>
      <c r="G30" s="2"/>
      <c r="H30" s="32"/>
      <c r="I30" s="2"/>
      <c r="J30" s="2"/>
      <c r="K30" s="2"/>
      <c r="L30" s="2"/>
      <c r="M30" s="2"/>
      <c r="N30" s="2"/>
      <c r="O30" s="2"/>
      <c r="P30" s="2"/>
      <c r="Q30" s="2"/>
      <c r="R30" s="2"/>
      <c r="S30" s="2"/>
      <c r="T30" s="2"/>
      <c r="U30" s="2"/>
      <c r="V30" s="2"/>
      <c r="W30" s="2"/>
      <c r="X30" s="2"/>
      <c r="Y30" s="2"/>
      <c r="Z30" s="2"/>
    </row>
    <row r="31" spans="1:26" ht="14.25" customHeight="1">
      <c r="A31" s="2"/>
      <c r="B31" s="2"/>
      <c r="C31" s="2"/>
      <c r="D31" s="2"/>
      <c r="E31" s="2"/>
      <c r="F31" s="2"/>
      <c r="G31" s="2"/>
      <c r="H31" s="32"/>
      <c r="I31" s="2"/>
      <c r="J31" s="2"/>
      <c r="K31" s="2"/>
      <c r="L31" s="2"/>
      <c r="M31" s="2"/>
      <c r="N31" s="2"/>
      <c r="O31" s="2"/>
      <c r="P31" s="2"/>
      <c r="Q31" s="2"/>
      <c r="R31" s="2"/>
      <c r="S31" s="2"/>
      <c r="T31" s="2"/>
      <c r="U31" s="2"/>
      <c r="V31" s="2"/>
      <c r="W31" s="2"/>
      <c r="X31" s="2"/>
      <c r="Y31" s="2"/>
      <c r="Z31" s="2"/>
    </row>
    <row r="32" spans="1:26" ht="14.25" customHeight="1">
      <c r="A32" s="2"/>
      <c r="B32" s="2"/>
      <c r="C32" s="2"/>
      <c r="D32" s="2"/>
      <c r="E32" s="2"/>
      <c r="F32" s="2"/>
      <c r="G32" s="2"/>
      <c r="H32" s="32"/>
      <c r="I32" s="2"/>
      <c r="J32" s="2"/>
      <c r="K32" s="2"/>
      <c r="L32" s="2"/>
      <c r="M32" s="2"/>
      <c r="N32" s="2"/>
      <c r="O32" s="2"/>
      <c r="P32" s="2"/>
      <c r="Q32" s="2"/>
      <c r="R32" s="2"/>
      <c r="S32" s="2"/>
      <c r="T32" s="2"/>
      <c r="U32" s="2"/>
      <c r="V32" s="2"/>
      <c r="W32" s="2"/>
      <c r="X32" s="2"/>
      <c r="Y32" s="2"/>
      <c r="Z32" s="2"/>
    </row>
    <row r="33" spans="1:26" ht="14.25" customHeight="1">
      <c r="A33" s="2"/>
      <c r="B33" s="2"/>
      <c r="C33" s="2"/>
      <c r="D33" s="2"/>
      <c r="E33" s="2"/>
      <c r="F33" s="2"/>
      <c r="G33" s="2"/>
      <c r="H33" s="32"/>
      <c r="I33" s="2"/>
      <c r="J33" s="2"/>
      <c r="K33" s="2"/>
      <c r="L33" s="2"/>
      <c r="M33" s="2"/>
      <c r="N33" s="2"/>
      <c r="O33" s="2"/>
      <c r="P33" s="2"/>
      <c r="Q33" s="2"/>
      <c r="R33" s="2"/>
      <c r="S33" s="2"/>
      <c r="T33" s="2"/>
      <c r="U33" s="2"/>
      <c r="V33" s="2"/>
      <c r="W33" s="2"/>
      <c r="X33" s="2"/>
      <c r="Y33" s="2"/>
      <c r="Z33" s="2"/>
    </row>
    <row r="34" spans="1:26" ht="14.25" customHeight="1">
      <c r="A34" s="2"/>
      <c r="B34" s="2"/>
      <c r="C34" s="2"/>
      <c r="D34" s="2"/>
      <c r="E34" s="2"/>
      <c r="F34" s="2"/>
      <c r="G34" s="2"/>
      <c r="H34" s="32"/>
      <c r="I34" s="2"/>
      <c r="J34" s="2"/>
      <c r="K34" s="2"/>
      <c r="L34" s="2"/>
      <c r="M34" s="2"/>
      <c r="N34" s="2"/>
      <c r="O34" s="2"/>
      <c r="P34" s="2"/>
      <c r="Q34" s="2"/>
      <c r="R34" s="2"/>
      <c r="S34" s="2"/>
      <c r="T34" s="2"/>
      <c r="U34" s="2"/>
      <c r="V34" s="2"/>
      <c r="W34" s="2"/>
      <c r="X34" s="2"/>
      <c r="Y34" s="2"/>
      <c r="Z34" s="2"/>
    </row>
    <row r="35" spans="1:26" ht="14.25" customHeight="1">
      <c r="A35" s="2"/>
      <c r="B35" s="2"/>
      <c r="C35" s="2"/>
      <c r="D35" s="2"/>
      <c r="E35" s="2"/>
      <c r="F35" s="2"/>
      <c r="G35" s="2"/>
      <c r="H35" s="32"/>
      <c r="I35" s="2"/>
      <c r="J35" s="2"/>
      <c r="K35" s="2"/>
      <c r="L35" s="2"/>
      <c r="M35" s="2"/>
      <c r="N35" s="2"/>
      <c r="O35" s="2"/>
      <c r="P35" s="2"/>
      <c r="Q35" s="2"/>
      <c r="R35" s="2"/>
      <c r="S35" s="2"/>
      <c r="T35" s="2"/>
      <c r="U35" s="2"/>
      <c r="V35" s="2"/>
      <c r="W35" s="2"/>
      <c r="X35" s="2"/>
      <c r="Y35" s="2"/>
      <c r="Z35" s="2"/>
    </row>
    <row r="36" spans="1:26" ht="14.25" customHeight="1">
      <c r="A36" s="2"/>
      <c r="B36" s="2"/>
      <c r="C36" s="2"/>
      <c r="D36" s="2"/>
      <c r="E36" s="2"/>
      <c r="F36" s="2"/>
      <c r="G36" s="2"/>
      <c r="H36" s="32"/>
      <c r="I36" s="2"/>
      <c r="J36" s="2"/>
      <c r="K36" s="2"/>
      <c r="L36" s="2"/>
      <c r="M36" s="2"/>
      <c r="N36" s="2"/>
      <c r="O36" s="2"/>
      <c r="P36" s="2"/>
      <c r="Q36" s="2"/>
      <c r="R36" s="2"/>
      <c r="S36" s="2"/>
      <c r="T36" s="2"/>
      <c r="U36" s="2"/>
      <c r="V36" s="2"/>
      <c r="W36" s="2"/>
      <c r="X36" s="2"/>
      <c r="Y36" s="2"/>
      <c r="Z36" s="2"/>
    </row>
    <row r="37" spans="1:26" ht="14.25" customHeight="1">
      <c r="A37" s="2"/>
      <c r="B37" s="2"/>
      <c r="C37" s="2"/>
      <c r="D37" s="2"/>
      <c r="E37" s="2"/>
      <c r="F37" s="2"/>
      <c r="G37" s="2"/>
      <c r="H37" s="32"/>
      <c r="I37" s="2"/>
      <c r="J37" s="2"/>
      <c r="K37" s="2"/>
      <c r="L37" s="2"/>
      <c r="M37" s="2"/>
      <c r="N37" s="2"/>
      <c r="O37" s="2"/>
      <c r="P37" s="2"/>
      <c r="Q37" s="2"/>
      <c r="R37" s="2"/>
      <c r="S37" s="2"/>
      <c r="T37" s="2"/>
      <c r="U37" s="2"/>
      <c r="V37" s="2"/>
      <c r="W37" s="2"/>
      <c r="X37" s="2"/>
      <c r="Y37" s="2"/>
      <c r="Z37" s="2"/>
    </row>
    <row r="38" spans="1:26" ht="14.25" customHeight="1">
      <c r="A38" s="2"/>
      <c r="B38" s="2"/>
      <c r="C38" s="2"/>
      <c r="D38" s="2"/>
      <c r="E38" s="2"/>
      <c r="F38" s="2"/>
      <c r="G38" s="2"/>
      <c r="H38" s="32"/>
      <c r="I38" s="2"/>
      <c r="J38" s="2"/>
      <c r="K38" s="2"/>
      <c r="L38" s="2"/>
      <c r="M38" s="2"/>
      <c r="N38" s="2"/>
      <c r="O38" s="2"/>
      <c r="P38" s="2"/>
      <c r="Q38" s="2"/>
      <c r="R38" s="2"/>
      <c r="S38" s="2"/>
      <c r="T38" s="2"/>
      <c r="U38" s="2"/>
      <c r="V38" s="2"/>
      <c r="W38" s="2"/>
      <c r="X38" s="2"/>
      <c r="Y38" s="2"/>
      <c r="Z38" s="2"/>
    </row>
    <row r="39" spans="1:26" ht="14.25" customHeight="1">
      <c r="A39" s="2"/>
      <c r="B39" s="2"/>
      <c r="C39" s="2"/>
      <c r="D39" s="2"/>
      <c r="E39" s="2"/>
      <c r="F39" s="2"/>
      <c r="G39" s="2"/>
      <c r="H39" s="32"/>
      <c r="I39" s="2"/>
      <c r="J39" s="2"/>
      <c r="K39" s="2"/>
      <c r="L39" s="2"/>
      <c r="M39" s="2"/>
      <c r="N39" s="2"/>
      <c r="O39" s="2"/>
      <c r="P39" s="2"/>
      <c r="Q39" s="2"/>
      <c r="R39" s="2"/>
      <c r="S39" s="2"/>
      <c r="T39" s="2"/>
      <c r="U39" s="2"/>
      <c r="V39" s="2"/>
      <c r="W39" s="2"/>
      <c r="X39" s="2"/>
      <c r="Y39" s="2"/>
      <c r="Z39" s="2"/>
    </row>
    <row r="40" spans="1:26" ht="14.25" customHeight="1">
      <c r="A40" s="2"/>
      <c r="B40" s="2"/>
      <c r="C40" s="2"/>
      <c r="D40" s="2"/>
      <c r="E40" s="2"/>
      <c r="F40" s="2"/>
      <c r="G40" s="2"/>
      <c r="H40" s="32"/>
      <c r="I40" s="2"/>
      <c r="J40" s="2"/>
      <c r="K40" s="2"/>
      <c r="L40" s="2"/>
      <c r="M40" s="2"/>
      <c r="N40" s="2"/>
      <c r="O40" s="2"/>
      <c r="P40" s="2"/>
      <c r="Q40" s="2"/>
      <c r="R40" s="2"/>
      <c r="S40" s="2"/>
      <c r="T40" s="2"/>
      <c r="U40" s="2"/>
      <c r="V40" s="2"/>
      <c r="W40" s="2"/>
      <c r="X40" s="2"/>
      <c r="Y40" s="2"/>
      <c r="Z40" s="2"/>
    </row>
    <row r="41" spans="1:26" ht="14.25" customHeight="1">
      <c r="A41" s="2"/>
      <c r="B41" s="2"/>
      <c r="C41" s="2"/>
      <c r="D41" s="2"/>
      <c r="E41" s="2"/>
      <c r="F41" s="2"/>
      <c r="G41" s="2"/>
      <c r="H41" s="32"/>
      <c r="I41" s="2"/>
      <c r="J41" s="2"/>
      <c r="K41" s="2"/>
      <c r="L41" s="2"/>
      <c r="M41" s="2"/>
      <c r="N41" s="2"/>
      <c r="O41" s="2"/>
      <c r="P41" s="2"/>
      <c r="Q41" s="2"/>
      <c r="R41" s="2"/>
      <c r="S41" s="2"/>
      <c r="T41" s="2"/>
      <c r="U41" s="2"/>
      <c r="V41" s="2"/>
      <c r="W41" s="2"/>
      <c r="X41" s="2"/>
      <c r="Y41" s="2"/>
      <c r="Z41" s="2"/>
    </row>
    <row r="42" spans="1:26" ht="14.25" customHeight="1">
      <c r="A42" s="2"/>
      <c r="B42" s="2"/>
      <c r="C42" s="2"/>
      <c r="D42" s="2"/>
      <c r="E42" s="2"/>
      <c r="F42" s="2"/>
      <c r="G42" s="2"/>
      <c r="H42" s="32"/>
      <c r="I42" s="2"/>
      <c r="J42" s="2"/>
      <c r="K42" s="2"/>
      <c r="L42" s="2"/>
      <c r="M42" s="2"/>
      <c r="N42" s="2"/>
      <c r="O42" s="2"/>
      <c r="P42" s="2"/>
      <c r="Q42" s="2"/>
      <c r="R42" s="2"/>
      <c r="S42" s="2"/>
      <c r="T42" s="2"/>
      <c r="U42" s="2"/>
      <c r="V42" s="2"/>
      <c r="W42" s="2"/>
      <c r="X42" s="2"/>
      <c r="Y42" s="2"/>
      <c r="Z42" s="2"/>
    </row>
    <row r="43" spans="1:26" ht="14.25" customHeight="1">
      <c r="A43" s="2"/>
      <c r="B43" s="2"/>
      <c r="C43" s="2"/>
      <c r="D43" s="2"/>
      <c r="E43" s="2"/>
      <c r="F43" s="2"/>
      <c r="G43" s="2"/>
      <c r="H43" s="32"/>
      <c r="I43" s="2"/>
      <c r="J43" s="2"/>
      <c r="K43" s="2"/>
      <c r="L43" s="2"/>
      <c r="M43" s="2"/>
      <c r="N43" s="2"/>
      <c r="O43" s="2"/>
      <c r="P43" s="2"/>
      <c r="Q43" s="2"/>
      <c r="R43" s="2"/>
      <c r="S43" s="2"/>
      <c r="T43" s="2"/>
      <c r="U43" s="2"/>
      <c r="V43" s="2"/>
      <c r="W43" s="2"/>
      <c r="X43" s="2"/>
      <c r="Y43" s="2"/>
      <c r="Z43" s="2"/>
    </row>
    <row r="44" spans="1:26" ht="14.25" customHeight="1">
      <c r="A44" s="2"/>
      <c r="B44" s="2"/>
      <c r="C44" s="2"/>
      <c r="D44" s="2"/>
      <c r="E44" s="2"/>
      <c r="F44" s="2"/>
      <c r="G44" s="2"/>
      <c r="H44" s="32"/>
      <c r="I44" s="2"/>
      <c r="J44" s="2"/>
      <c r="K44" s="2"/>
      <c r="L44" s="2"/>
      <c r="M44" s="2"/>
      <c r="N44" s="2"/>
      <c r="O44" s="2"/>
      <c r="P44" s="2"/>
      <c r="Q44" s="2"/>
      <c r="R44" s="2"/>
      <c r="S44" s="2"/>
      <c r="T44" s="2"/>
      <c r="U44" s="2"/>
      <c r="V44" s="2"/>
      <c r="W44" s="2"/>
      <c r="X44" s="2"/>
      <c r="Y44" s="2"/>
      <c r="Z44" s="2"/>
    </row>
    <row r="45" spans="1:26" ht="14.25" customHeight="1">
      <c r="A45" s="2"/>
      <c r="B45" s="2"/>
      <c r="C45" s="2"/>
      <c r="D45" s="2"/>
      <c r="E45" s="2"/>
      <c r="F45" s="2"/>
      <c r="G45" s="2"/>
      <c r="H45" s="32"/>
      <c r="I45" s="2"/>
      <c r="J45" s="2"/>
      <c r="K45" s="2"/>
      <c r="L45" s="2"/>
      <c r="M45" s="2"/>
      <c r="N45" s="2"/>
      <c r="O45" s="2"/>
      <c r="P45" s="2"/>
      <c r="Q45" s="2"/>
      <c r="R45" s="2"/>
      <c r="S45" s="2"/>
      <c r="T45" s="2"/>
      <c r="U45" s="2"/>
      <c r="V45" s="2"/>
      <c r="W45" s="2"/>
      <c r="X45" s="2"/>
      <c r="Y45" s="2"/>
      <c r="Z45" s="2"/>
    </row>
    <row r="46" spans="1:26" ht="14.25" customHeight="1">
      <c r="A46" s="2"/>
      <c r="B46" s="2"/>
      <c r="C46" s="2"/>
      <c r="D46" s="2"/>
      <c r="E46" s="2"/>
      <c r="F46" s="2"/>
      <c r="G46" s="2"/>
      <c r="H46" s="32"/>
      <c r="I46" s="2"/>
      <c r="J46" s="2"/>
      <c r="K46" s="2"/>
      <c r="L46" s="2"/>
      <c r="M46" s="2"/>
      <c r="N46" s="2"/>
      <c r="O46" s="2"/>
      <c r="P46" s="2"/>
      <c r="Q46" s="2"/>
      <c r="R46" s="2"/>
      <c r="S46" s="2"/>
      <c r="T46" s="2"/>
      <c r="U46" s="2"/>
      <c r="V46" s="2"/>
      <c r="W46" s="2"/>
      <c r="X46" s="2"/>
      <c r="Y46" s="2"/>
      <c r="Z46" s="2"/>
    </row>
    <row r="47" spans="1:26" ht="14.25" customHeight="1">
      <c r="A47" s="2"/>
      <c r="B47" s="2"/>
      <c r="C47" s="2"/>
      <c r="D47" s="2"/>
      <c r="E47" s="2"/>
      <c r="F47" s="2"/>
      <c r="G47" s="2"/>
      <c r="H47" s="32"/>
      <c r="I47" s="2"/>
      <c r="J47" s="2"/>
      <c r="K47" s="2"/>
      <c r="L47" s="2"/>
      <c r="M47" s="2"/>
      <c r="N47" s="2"/>
      <c r="O47" s="2"/>
      <c r="P47" s="2"/>
      <c r="Q47" s="2"/>
      <c r="R47" s="2"/>
      <c r="S47" s="2"/>
      <c r="T47" s="2"/>
      <c r="U47" s="2"/>
      <c r="V47" s="2"/>
      <c r="W47" s="2"/>
      <c r="X47" s="2"/>
      <c r="Y47" s="2"/>
      <c r="Z47" s="2"/>
    </row>
    <row r="48" spans="1:26" ht="14.25" customHeight="1">
      <c r="A48" s="2"/>
      <c r="B48" s="2"/>
      <c r="C48" s="2"/>
      <c r="D48" s="2"/>
      <c r="E48" s="2"/>
      <c r="F48" s="2"/>
      <c r="G48" s="2"/>
      <c r="H48" s="32"/>
      <c r="I48" s="2"/>
      <c r="J48" s="2"/>
      <c r="K48" s="2"/>
      <c r="L48" s="2"/>
      <c r="M48" s="2"/>
      <c r="N48" s="2"/>
      <c r="O48" s="2"/>
      <c r="P48" s="2"/>
      <c r="Q48" s="2"/>
      <c r="R48" s="2"/>
      <c r="S48" s="2"/>
      <c r="T48" s="2"/>
      <c r="U48" s="2"/>
      <c r="V48" s="2"/>
      <c r="W48" s="2"/>
      <c r="X48" s="2"/>
      <c r="Y48" s="2"/>
      <c r="Z48" s="2"/>
    </row>
    <row r="49" spans="1:26" ht="14.25" customHeight="1">
      <c r="A49" s="2"/>
      <c r="B49" s="2"/>
      <c r="C49" s="2"/>
      <c r="D49" s="2"/>
      <c r="E49" s="2"/>
      <c r="F49" s="2"/>
      <c r="G49" s="2"/>
      <c r="H49" s="32"/>
      <c r="I49" s="2"/>
      <c r="J49" s="2"/>
      <c r="K49" s="2"/>
      <c r="L49" s="2"/>
      <c r="M49" s="2"/>
      <c r="N49" s="2"/>
      <c r="O49" s="2"/>
      <c r="P49" s="2"/>
      <c r="Q49" s="2"/>
      <c r="R49" s="2"/>
      <c r="S49" s="2"/>
      <c r="T49" s="2"/>
      <c r="U49" s="2"/>
      <c r="V49" s="2"/>
      <c r="W49" s="2"/>
      <c r="X49" s="2"/>
      <c r="Y49" s="2"/>
      <c r="Z49" s="2"/>
    </row>
    <row r="50" spans="1:26" ht="14.25" customHeight="1">
      <c r="A50" s="2"/>
      <c r="B50" s="2"/>
      <c r="C50" s="2"/>
      <c r="D50" s="2"/>
      <c r="E50" s="2"/>
      <c r="F50" s="2"/>
      <c r="G50" s="2"/>
      <c r="H50" s="3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3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3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3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3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3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3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3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3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3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3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3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3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3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3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3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3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3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3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3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3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3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3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3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3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3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3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3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3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3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3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3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3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3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3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3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3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3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3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3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3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3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3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3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3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3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3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3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3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3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3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3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3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3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3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3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3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3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3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3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3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3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3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3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3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3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3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3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3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3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3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3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3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3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3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3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3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3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3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3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3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3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3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3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3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3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3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3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3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3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3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3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3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3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3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3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3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3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3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3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3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3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3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3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3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3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3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3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3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3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3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3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3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3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3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3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3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3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3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3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3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3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3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3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3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3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3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3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3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3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3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3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3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3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3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3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3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3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3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3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3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3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3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3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3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3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3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3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3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3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3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3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3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3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3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3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3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3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3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3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3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3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3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3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3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3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3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3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3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3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3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3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3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32"/>
      <c r="I223" s="2"/>
      <c r="J223" s="2"/>
      <c r="K223" s="2"/>
      <c r="L223" s="2"/>
      <c r="M223" s="2"/>
      <c r="N223" s="2"/>
      <c r="O223" s="2"/>
      <c r="P223" s="2"/>
      <c r="Q223" s="2"/>
      <c r="R223" s="2"/>
      <c r="S223" s="2"/>
      <c r="T223" s="2"/>
      <c r="U223" s="2"/>
      <c r="V223" s="2"/>
      <c r="W223" s="2"/>
      <c r="X223" s="2"/>
      <c r="Y223" s="2"/>
      <c r="Z223" s="2"/>
    </row>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I2">
    <cfRule type="containsText" dxfId="41" priority="1" operator="containsText" text="AGENDADA">
      <formula>NOT(ISERROR(SEARCH(("AGENDADA"),(I2))))</formula>
    </cfRule>
    <cfRule type="colorScale" priority="2">
      <colorScale>
        <cfvo type="min"/>
        <cfvo type="percentile" val="50"/>
        <cfvo type="max"/>
        <color rgb="FFF8696B"/>
        <color rgb="FFFFEB84"/>
        <color rgb="FF63BE7B"/>
      </colorScale>
    </cfRule>
  </conditionalFormatting>
  <conditionalFormatting sqref="I2:I17">
    <cfRule type="containsText" dxfId="40" priority="3" operator="containsText" text="EJECUTADA">
      <formula>NOT(ISERROR(SEARCH(("EJECUTADA"),(I2))))</formula>
    </cfRule>
    <cfRule type="containsText" dxfId="39" priority="4" operator="containsText" text="AGENDADA">
      <formula>NOT(ISERROR(SEARCH(("AGENDADA"),(I2))))</formula>
    </cfRule>
    <cfRule type="containsText" dxfId="38" priority="5" operator="containsText" text="PENDIENTE">
      <formula>NOT(ISERROR(SEARCH(("PENDIENTE"),(I2))))</formula>
    </cfRule>
  </conditionalFormatting>
  <dataValidations count="2">
    <dataValidation type="list" allowBlank="1" showErrorMessage="1" sqref="I4:I14 I16:I17" xr:uid="{00000000-0002-0000-0100-000000000000}">
      <formula1>$A$21:$A$22</formula1>
    </dataValidation>
    <dataValidation type="list" allowBlank="1" showErrorMessage="1" sqref="I2:I3 I15" xr:uid="{00000000-0002-0000-0100-000001000000}">
      <formula1>$A$21:$A$23</formula1>
    </dataValidation>
  </dataValidation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AC1000"/>
  <sheetViews>
    <sheetView workbookViewId="0"/>
  </sheetViews>
  <sheetFormatPr baseColWidth="10" defaultColWidth="10.08984375" defaultRowHeight="15" customHeight="1"/>
  <cols>
    <col min="1" max="1" width="26.81640625" customWidth="1"/>
    <col min="2" max="2" width="8" customWidth="1"/>
    <col min="3" max="3" width="6" customWidth="1"/>
    <col min="4" max="4" width="8.36328125" customWidth="1"/>
    <col min="5" max="5" width="12.08984375" customWidth="1"/>
    <col min="6" max="6" width="28.81640625" customWidth="1"/>
    <col min="7" max="7" width="8.453125" customWidth="1"/>
    <col min="8" max="8" width="5.81640625" customWidth="1"/>
    <col min="9" max="9" width="14.453125" customWidth="1"/>
    <col min="10" max="10" width="19" customWidth="1"/>
    <col min="11" max="22" width="5.81640625" customWidth="1"/>
    <col min="23" max="23" width="21.453125" customWidth="1"/>
    <col min="24" max="24" width="9" customWidth="1"/>
    <col min="25" max="25" width="12.1796875" customWidth="1"/>
    <col min="26" max="26" width="41.453125" customWidth="1"/>
    <col min="27" max="27" width="47.1796875" customWidth="1"/>
  </cols>
  <sheetData>
    <row r="1" spans="1:29" ht="40.5" customHeight="1">
      <c r="A1" s="492" t="s">
        <v>105</v>
      </c>
      <c r="B1" s="493"/>
      <c r="C1" s="493"/>
      <c r="D1" s="493"/>
      <c r="E1" s="493"/>
      <c r="F1" s="493"/>
      <c r="G1" s="493"/>
      <c r="H1" s="493"/>
      <c r="I1" s="493"/>
      <c r="J1" s="494"/>
      <c r="K1" s="495" t="s">
        <v>106</v>
      </c>
      <c r="L1" s="496"/>
      <c r="M1" s="496"/>
      <c r="N1" s="496"/>
      <c r="O1" s="496"/>
      <c r="P1" s="496"/>
      <c r="Q1" s="496"/>
      <c r="R1" s="496"/>
      <c r="S1" s="496"/>
      <c r="T1" s="496"/>
      <c r="U1" s="496"/>
      <c r="V1" s="496"/>
      <c r="W1" s="497"/>
      <c r="X1" s="498" t="s">
        <v>107</v>
      </c>
      <c r="Y1" s="496"/>
      <c r="Z1" s="499"/>
      <c r="AA1" s="33" t="s">
        <v>108</v>
      </c>
      <c r="AB1" s="34"/>
      <c r="AC1" s="35"/>
    </row>
    <row r="2" spans="1:29" ht="52.5" customHeight="1">
      <c r="A2" s="36" t="s">
        <v>74</v>
      </c>
      <c r="B2" s="36" t="s">
        <v>109</v>
      </c>
      <c r="C2" s="36" t="s">
        <v>110</v>
      </c>
      <c r="D2" s="36" t="s">
        <v>111</v>
      </c>
      <c r="E2" s="36" t="s">
        <v>112</v>
      </c>
      <c r="F2" s="36" t="s">
        <v>113</v>
      </c>
      <c r="G2" s="36" t="s">
        <v>114</v>
      </c>
      <c r="H2" s="36" t="s">
        <v>115</v>
      </c>
      <c r="I2" s="36" t="s">
        <v>116</v>
      </c>
      <c r="J2" s="36" t="s">
        <v>117</v>
      </c>
      <c r="K2" s="37" t="s">
        <v>118</v>
      </c>
      <c r="L2" s="37" t="s">
        <v>119</v>
      </c>
      <c r="M2" s="37" t="s">
        <v>120</v>
      </c>
      <c r="N2" s="37" t="s">
        <v>121</v>
      </c>
      <c r="O2" s="37" t="s">
        <v>122</v>
      </c>
      <c r="P2" s="37" t="s">
        <v>123</v>
      </c>
      <c r="Q2" s="37" t="s">
        <v>124</v>
      </c>
      <c r="R2" s="37" t="s">
        <v>125</v>
      </c>
      <c r="S2" s="37" t="s">
        <v>126</v>
      </c>
      <c r="T2" s="37" t="s">
        <v>127</v>
      </c>
      <c r="U2" s="37" t="s">
        <v>128</v>
      </c>
      <c r="V2" s="37" t="s">
        <v>129</v>
      </c>
      <c r="W2" s="38" t="s">
        <v>130</v>
      </c>
      <c r="X2" s="39" t="s">
        <v>131</v>
      </c>
      <c r="Y2" s="40" t="s">
        <v>132</v>
      </c>
      <c r="Z2" s="41" t="s">
        <v>133</v>
      </c>
      <c r="AA2" s="42" t="s">
        <v>133</v>
      </c>
    </row>
    <row r="3" spans="1:29" ht="69" hidden="1" customHeight="1">
      <c r="A3" s="43" t="s">
        <v>5</v>
      </c>
      <c r="B3" s="43" t="s">
        <v>6</v>
      </c>
      <c r="C3" s="44" t="s">
        <v>134</v>
      </c>
      <c r="D3" s="45" t="s">
        <v>135</v>
      </c>
      <c r="E3" s="46" t="s">
        <v>14</v>
      </c>
      <c r="F3" s="45" t="s">
        <v>136</v>
      </c>
      <c r="G3" s="44" t="s">
        <v>137</v>
      </c>
      <c r="H3" s="44" t="s">
        <v>138</v>
      </c>
      <c r="I3" s="47" t="s">
        <v>139</v>
      </c>
      <c r="J3" s="48" t="s">
        <v>140</v>
      </c>
      <c r="K3" s="49"/>
      <c r="L3" s="50"/>
      <c r="M3" s="51">
        <v>0.79</v>
      </c>
      <c r="N3" s="43"/>
      <c r="O3" s="43"/>
      <c r="P3" s="43"/>
      <c r="Q3" s="43"/>
      <c r="R3" s="43"/>
      <c r="S3" s="43"/>
      <c r="T3" s="43"/>
      <c r="U3" s="43"/>
      <c r="V3" s="52"/>
      <c r="W3" s="53" t="s">
        <v>141</v>
      </c>
      <c r="X3" s="54" t="s">
        <v>16</v>
      </c>
      <c r="Y3" s="55">
        <v>45026</v>
      </c>
      <c r="Z3" s="56" t="s">
        <v>142</v>
      </c>
    </row>
    <row r="4" spans="1:29" ht="74.25" hidden="1" customHeight="1">
      <c r="A4" s="57" t="s">
        <v>5</v>
      </c>
      <c r="B4" s="57" t="s">
        <v>6</v>
      </c>
      <c r="C4" s="58" t="s">
        <v>143</v>
      </c>
      <c r="D4" s="59" t="s">
        <v>144</v>
      </c>
      <c r="E4" s="60" t="s">
        <v>14</v>
      </c>
      <c r="F4" s="59" t="s">
        <v>145</v>
      </c>
      <c r="G4" s="58" t="s">
        <v>137</v>
      </c>
      <c r="H4" s="58" t="s">
        <v>146</v>
      </c>
      <c r="I4" s="61" t="s">
        <v>147</v>
      </c>
      <c r="J4" s="62" t="s">
        <v>148</v>
      </c>
      <c r="K4" s="63"/>
      <c r="L4" s="63"/>
      <c r="M4" s="63"/>
      <c r="N4" s="64">
        <v>0.14563333333333331</v>
      </c>
      <c r="O4" s="65"/>
      <c r="P4" s="65"/>
      <c r="Q4" s="65"/>
      <c r="R4" s="65"/>
      <c r="S4" s="65"/>
      <c r="T4" s="65"/>
      <c r="U4" s="65"/>
      <c r="V4" s="66"/>
      <c r="W4" s="67" t="s">
        <v>149</v>
      </c>
      <c r="X4" s="68"/>
      <c r="Y4" s="69">
        <v>45069</v>
      </c>
      <c r="Z4" s="70" t="s">
        <v>150</v>
      </c>
    </row>
    <row r="5" spans="1:29" ht="183.6" hidden="1">
      <c r="A5" s="57" t="s">
        <v>5</v>
      </c>
      <c r="B5" s="57" t="s">
        <v>6</v>
      </c>
      <c r="C5" s="58" t="s">
        <v>151</v>
      </c>
      <c r="D5" s="59" t="s">
        <v>152</v>
      </c>
      <c r="E5" s="60" t="s">
        <v>14</v>
      </c>
      <c r="F5" s="59" t="s">
        <v>153</v>
      </c>
      <c r="G5" s="58" t="s">
        <v>137</v>
      </c>
      <c r="H5" s="58" t="s">
        <v>154</v>
      </c>
      <c r="I5" s="61" t="s">
        <v>155</v>
      </c>
      <c r="J5" s="62" t="s">
        <v>156</v>
      </c>
      <c r="K5" s="65"/>
      <c r="L5" s="65"/>
      <c r="M5" s="65"/>
      <c r="N5" s="65"/>
      <c r="O5" s="65"/>
      <c r="P5" s="65"/>
      <c r="Q5" s="65"/>
      <c r="R5" s="65"/>
      <c r="S5" s="65"/>
      <c r="T5" s="65"/>
      <c r="U5" s="65"/>
      <c r="V5" s="66"/>
      <c r="W5" s="71"/>
      <c r="X5" s="68"/>
      <c r="Y5" s="69"/>
      <c r="Z5" s="72"/>
    </row>
    <row r="6" spans="1:29" ht="183.6" hidden="1">
      <c r="A6" s="57" t="s">
        <v>5</v>
      </c>
      <c r="B6" s="57" t="s">
        <v>6</v>
      </c>
      <c r="C6" s="58" t="s">
        <v>151</v>
      </c>
      <c r="D6" s="59" t="s">
        <v>152</v>
      </c>
      <c r="E6" s="60" t="s">
        <v>14</v>
      </c>
      <c r="F6" s="59" t="s">
        <v>157</v>
      </c>
      <c r="G6" s="58" t="s">
        <v>137</v>
      </c>
      <c r="H6" s="58" t="s">
        <v>154</v>
      </c>
      <c r="I6" s="61" t="s">
        <v>158</v>
      </c>
      <c r="J6" s="62" t="s">
        <v>156</v>
      </c>
      <c r="K6" s="65"/>
      <c r="L6" s="65"/>
      <c r="M6" s="65"/>
      <c r="N6" s="65"/>
      <c r="O6" s="65"/>
      <c r="P6" s="65"/>
      <c r="Q6" s="65"/>
      <c r="R6" s="65"/>
      <c r="S6" s="65"/>
      <c r="T6" s="65"/>
      <c r="U6" s="65"/>
      <c r="V6" s="66"/>
      <c r="W6" s="71"/>
      <c r="X6" s="68"/>
      <c r="Y6" s="69"/>
      <c r="Z6" s="70"/>
    </row>
    <row r="7" spans="1:29" ht="51" hidden="1" customHeight="1">
      <c r="A7" s="59" t="s">
        <v>11</v>
      </c>
      <c r="B7" s="59" t="s">
        <v>71</v>
      </c>
      <c r="C7" s="73" t="s">
        <v>159</v>
      </c>
      <c r="D7" s="59" t="s">
        <v>160</v>
      </c>
      <c r="E7" s="60" t="s">
        <v>14</v>
      </c>
      <c r="F7" s="74" t="s">
        <v>161</v>
      </c>
      <c r="G7" s="58" t="s">
        <v>137</v>
      </c>
      <c r="H7" s="73" t="s">
        <v>154</v>
      </c>
      <c r="I7" s="75" t="s">
        <v>162</v>
      </c>
      <c r="J7" s="62" t="s">
        <v>163</v>
      </c>
      <c r="K7" s="65"/>
      <c r="L7" s="65"/>
      <c r="M7" s="65"/>
      <c r="N7" s="65"/>
      <c r="O7" s="65"/>
      <c r="P7" s="65"/>
      <c r="Q7" s="65"/>
      <c r="R7" s="65"/>
      <c r="S7" s="65"/>
      <c r="T7" s="65"/>
      <c r="U7" s="65"/>
      <c r="V7" s="66"/>
      <c r="W7" s="76"/>
      <c r="X7" s="68"/>
      <c r="Y7" s="69"/>
      <c r="Z7" s="72"/>
    </row>
    <row r="8" spans="1:29" ht="140.25" hidden="1" customHeight="1">
      <c r="A8" s="59" t="s">
        <v>11</v>
      </c>
      <c r="B8" s="59" t="s">
        <v>71</v>
      </c>
      <c r="C8" s="73" t="s">
        <v>164</v>
      </c>
      <c r="D8" s="59" t="s">
        <v>165</v>
      </c>
      <c r="E8" s="60" t="s">
        <v>20</v>
      </c>
      <c r="F8" s="74" t="s">
        <v>166</v>
      </c>
      <c r="G8" s="58" t="s">
        <v>137</v>
      </c>
      <c r="H8" s="73" t="s">
        <v>167</v>
      </c>
      <c r="I8" s="75" t="s">
        <v>162</v>
      </c>
      <c r="J8" s="62" t="s">
        <v>168</v>
      </c>
      <c r="K8" s="65"/>
      <c r="L8" s="65"/>
      <c r="M8" s="65"/>
      <c r="N8" s="65"/>
      <c r="O8" s="65"/>
      <c r="P8" s="65"/>
      <c r="Q8" s="65"/>
      <c r="R8" s="65"/>
      <c r="S8" s="65"/>
      <c r="T8" s="65"/>
      <c r="U8" s="65"/>
      <c r="V8" s="66"/>
      <c r="W8" s="76"/>
      <c r="X8" s="68"/>
      <c r="Y8" s="69"/>
      <c r="Z8" s="70"/>
    </row>
    <row r="9" spans="1:29" ht="60" hidden="1" customHeight="1">
      <c r="A9" s="59" t="s">
        <v>56</v>
      </c>
      <c r="B9" s="57" t="s">
        <v>6</v>
      </c>
      <c r="C9" s="73" t="s">
        <v>169</v>
      </c>
      <c r="D9" s="59" t="s">
        <v>170</v>
      </c>
      <c r="E9" s="60" t="s">
        <v>14</v>
      </c>
      <c r="F9" s="59" t="s">
        <v>171</v>
      </c>
      <c r="G9" s="58" t="s">
        <v>137</v>
      </c>
      <c r="H9" s="73" t="s">
        <v>167</v>
      </c>
      <c r="I9" s="75" t="s">
        <v>172</v>
      </c>
      <c r="J9" s="62" t="s">
        <v>173</v>
      </c>
      <c r="K9" s="65"/>
      <c r="L9" s="65"/>
      <c r="M9" s="65"/>
      <c r="N9" s="65"/>
      <c r="O9" s="65"/>
      <c r="P9" s="65"/>
      <c r="Q9" s="65"/>
      <c r="R9" s="65"/>
      <c r="S9" s="77"/>
      <c r="T9" s="65"/>
      <c r="U9" s="65"/>
      <c r="V9" s="63"/>
      <c r="W9" s="76"/>
      <c r="X9" s="68"/>
      <c r="Y9" s="69"/>
      <c r="Z9" s="70"/>
    </row>
    <row r="10" spans="1:29" ht="103.5" hidden="1" customHeight="1">
      <c r="A10" s="59" t="s">
        <v>56</v>
      </c>
      <c r="B10" s="57" t="s">
        <v>6</v>
      </c>
      <c r="C10" s="73" t="s">
        <v>174</v>
      </c>
      <c r="D10" s="59" t="s">
        <v>175</v>
      </c>
      <c r="E10" s="60" t="s">
        <v>14</v>
      </c>
      <c r="F10" s="59" t="s">
        <v>176</v>
      </c>
      <c r="G10" s="58" t="s">
        <v>137</v>
      </c>
      <c r="H10" s="73" t="s">
        <v>167</v>
      </c>
      <c r="I10" s="75" t="s">
        <v>162</v>
      </c>
      <c r="J10" s="62" t="s">
        <v>177</v>
      </c>
      <c r="K10" s="65"/>
      <c r="L10" s="65"/>
      <c r="M10" s="65"/>
      <c r="N10" s="65"/>
      <c r="O10" s="65"/>
      <c r="P10" s="65"/>
      <c r="Q10" s="65"/>
      <c r="R10" s="65"/>
      <c r="S10" s="78"/>
      <c r="T10" s="65"/>
      <c r="U10" s="65"/>
      <c r="V10" s="63"/>
      <c r="W10" s="76"/>
      <c r="X10" s="68"/>
      <c r="Y10" s="69"/>
      <c r="Z10" s="79"/>
    </row>
    <row r="11" spans="1:29" ht="102.75" hidden="1" customHeight="1">
      <c r="A11" s="57" t="s">
        <v>44</v>
      </c>
      <c r="B11" s="57" t="s">
        <v>54</v>
      </c>
      <c r="C11" s="73" t="s">
        <v>178</v>
      </c>
      <c r="D11" s="59" t="s">
        <v>179</v>
      </c>
      <c r="E11" s="60" t="s">
        <v>14</v>
      </c>
      <c r="F11" s="59" t="s">
        <v>180</v>
      </c>
      <c r="G11" s="58" t="s">
        <v>137</v>
      </c>
      <c r="H11" s="73" t="s">
        <v>138</v>
      </c>
      <c r="I11" s="75" t="s">
        <v>181</v>
      </c>
      <c r="J11" s="62" t="s">
        <v>182</v>
      </c>
      <c r="K11" s="80"/>
      <c r="L11" s="80"/>
      <c r="M11" s="81">
        <v>85</v>
      </c>
      <c r="N11" s="57"/>
      <c r="O11" s="57"/>
      <c r="P11" s="81">
        <v>85</v>
      </c>
      <c r="Q11" s="57"/>
      <c r="R11" s="57"/>
      <c r="S11" s="57"/>
      <c r="T11" s="57"/>
      <c r="U11" s="57"/>
      <c r="V11" s="57"/>
      <c r="W11" s="82"/>
      <c r="X11" s="68"/>
      <c r="Y11" s="69">
        <v>45166</v>
      </c>
      <c r="Z11" s="83" t="s">
        <v>183</v>
      </c>
    </row>
    <row r="12" spans="1:29" ht="60" hidden="1" customHeight="1">
      <c r="A12" s="57" t="s">
        <v>44</v>
      </c>
      <c r="B12" s="57" t="s">
        <v>54</v>
      </c>
      <c r="C12" s="73" t="s">
        <v>184</v>
      </c>
      <c r="D12" s="59" t="s">
        <v>185</v>
      </c>
      <c r="E12" s="60" t="s">
        <v>20</v>
      </c>
      <c r="F12" s="59" t="s">
        <v>186</v>
      </c>
      <c r="G12" s="58" t="s">
        <v>187</v>
      </c>
      <c r="H12" s="73" t="s">
        <v>146</v>
      </c>
      <c r="I12" s="75" t="s">
        <v>188</v>
      </c>
      <c r="J12" s="62" t="s">
        <v>189</v>
      </c>
      <c r="K12" s="63"/>
      <c r="L12" s="63"/>
      <c r="M12" s="63"/>
      <c r="N12" s="84">
        <v>5461</v>
      </c>
      <c r="O12" s="65"/>
      <c r="P12" s="65"/>
      <c r="Q12" s="65"/>
      <c r="R12" s="65"/>
      <c r="S12" s="65"/>
      <c r="T12" s="65"/>
      <c r="U12" s="65"/>
      <c r="V12" s="63"/>
      <c r="W12" s="85" t="s">
        <v>190</v>
      </c>
      <c r="X12" s="68" t="s">
        <v>10</v>
      </c>
      <c r="Y12" s="69">
        <v>45056</v>
      </c>
      <c r="Z12" s="83" t="s">
        <v>191</v>
      </c>
    </row>
    <row r="13" spans="1:29" ht="60" hidden="1" customHeight="1">
      <c r="A13" s="57" t="s">
        <v>44</v>
      </c>
      <c r="B13" s="57" t="s">
        <v>54</v>
      </c>
      <c r="C13" s="73" t="s">
        <v>192</v>
      </c>
      <c r="D13" s="59" t="s">
        <v>193</v>
      </c>
      <c r="E13" s="60" t="s">
        <v>20</v>
      </c>
      <c r="F13" s="59" t="s">
        <v>194</v>
      </c>
      <c r="G13" s="58" t="s">
        <v>137</v>
      </c>
      <c r="H13" s="73" t="s">
        <v>154</v>
      </c>
      <c r="I13" s="75" t="s">
        <v>195</v>
      </c>
      <c r="J13" s="62" t="s">
        <v>196</v>
      </c>
      <c r="K13" s="65"/>
      <c r="L13" s="65"/>
      <c r="M13" s="65"/>
      <c r="N13" s="65"/>
      <c r="O13" s="65"/>
      <c r="P13" s="65"/>
      <c r="Q13" s="65"/>
      <c r="R13" s="65"/>
      <c r="S13" s="65"/>
      <c r="T13" s="65"/>
      <c r="U13" s="65"/>
      <c r="V13" s="63"/>
      <c r="W13" s="60"/>
      <c r="X13" s="68"/>
      <c r="Y13" s="69">
        <v>45166</v>
      </c>
      <c r="Z13" s="83" t="s">
        <v>197</v>
      </c>
    </row>
    <row r="14" spans="1:29" ht="91.8" hidden="1">
      <c r="A14" s="57" t="s">
        <v>50</v>
      </c>
      <c r="B14" s="57" t="s">
        <v>64</v>
      </c>
      <c r="C14" s="73" t="s">
        <v>198</v>
      </c>
      <c r="D14" s="59" t="s">
        <v>199</v>
      </c>
      <c r="E14" s="60" t="s">
        <v>14</v>
      </c>
      <c r="F14" s="86" t="s">
        <v>200</v>
      </c>
      <c r="G14" s="58" t="s">
        <v>137</v>
      </c>
      <c r="H14" s="58" t="s">
        <v>167</v>
      </c>
      <c r="I14" s="58" t="s">
        <v>195</v>
      </c>
      <c r="J14" s="87" t="s">
        <v>201</v>
      </c>
      <c r="K14" s="88"/>
      <c r="L14" s="88"/>
      <c r="M14" s="89"/>
      <c r="N14" s="89"/>
      <c r="O14" s="89"/>
      <c r="P14" s="89"/>
      <c r="Q14" s="90"/>
      <c r="R14" s="91"/>
      <c r="S14" s="91"/>
      <c r="T14" s="91"/>
      <c r="U14" s="91"/>
      <c r="V14" s="92"/>
      <c r="W14" s="93"/>
      <c r="X14" s="68"/>
      <c r="Y14" s="69"/>
      <c r="Z14" s="70"/>
    </row>
    <row r="15" spans="1:29" ht="285.60000000000002" hidden="1">
      <c r="A15" s="57" t="s">
        <v>50</v>
      </c>
      <c r="B15" s="57" t="s">
        <v>64</v>
      </c>
      <c r="C15" s="73" t="s">
        <v>202</v>
      </c>
      <c r="D15" s="59" t="s">
        <v>203</v>
      </c>
      <c r="E15" s="60" t="s">
        <v>14</v>
      </c>
      <c r="F15" s="94" t="s">
        <v>204</v>
      </c>
      <c r="G15" s="58" t="s">
        <v>137</v>
      </c>
      <c r="H15" s="58" t="s">
        <v>205</v>
      </c>
      <c r="I15" s="58" t="s">
        <v>206</v>
      </c>
      <c r="J15" s="87" t="s">
        <v>207</v>
      </c>
      <c r="K15" s="78">
        <v>0</v>
      </c>
      <c r="L15" s="78">
        <v>5.5555555559999997E-2</v>
      </c>
      <c r="M15" s="78">
        <v>1.8518518519999999E-2</v>
      </c>
      <c r="N15" s="78">
        <v>9.6296296300000001E-2</v>
      </c>
      <c r="O15" s="57"/>
      <c r="P15" s="57"/>
      <c r="Q15" s="57"/>
      <c r="R15" s="57"/>
      <c r="S15" s="57"/>
      <c r="T15" s="57"/>
      <c r="U15" s="57"/>
      <c r="V15" s="57"/>
      <c r="W15" s="93" t="s">
        <v>208</v>
      </c>
      <c r="X15" s="68"/>
      <c r="Y15" s="69"/>
      <c r="Z15" s="70"/>
    </row>
    <row r="16" spans="1:29" ht="123" hidden="1" customHeight="1">
      <c r="A16" s="57" t="s">
        <v>27</v>
      </c>
      <c r="B16" s="59" t="s">
        <v>58</v>
      </c>
      <c r="C16" s="58" t="s">
        <v>209</v>
      </c>
      <c r="D16" s="59" t="s">
        <v>210</v>
      </c>
      <c r="E16" s="60" t="s">
        <v>14</v>
      </c>
      <c r="F16" s="62" t="s">
        <v>211</v>
      </c>
      <c r="G16" s="58" t="s">
        <v>137</v>
      </c>
      <c r="H16" s="58" t="s">
        <v>138</v>
      </c>
      <c r="I16" s="59" t="s">
        <v>181</v>
      </c>
      <c r="J16" s="62" t="s">
        <v>212</v>
      </c>
      <c r="K16" s="80"/>
      <c r="L16" s="80"/>
      <c r="M16" s="57"/>
      <c r="N16" s="57"/>
      <c r="O16" s="57"/>
      <c r="P16" s="57"/>
      <c r="Q16" s="57"/>
      <c r="R16" s="57"/>
      <c r="S16" s="57"/>
      <c r="T16" s="57"/>
      <c r="U16" s="57"/>
      <c r="V16" s="57"/>
      <c r="W16" s="76"/>
      <c r="X16" s="68"/>
      <c r="Y16" s="69"/>
      <c r="Z16" s="70"/>
      <c r="AB16" s="95"/>
      <c r="AC16" s="95"/>
    </row>
    <row r="17" spans="1:28" ht="98.25" hidden="1" customHeight="1">
      <c r="A17" s="57" t="s">
        <v>27</v>
      </c>
      <c r="B17" s="59" t="s">
        <v>58</v>
      </c>
      <c r="C17" s="58" t="s">
        <v>213</v>
      </c>
      <c r="D17" s="59" t="s">
        <v>214</v>
      </c>
      <c r="E17" s="60" t="s">
        <v>20</v>
      </c>
      <c r="F17" s="59" t="s">
        <v>215</v>
      </c>
      <c r="G17" s="58" t="s">
        <v>137</v>
      </c>
      <c r="H17" s="58" t="s">
        <v>138</v>
      </c>
      <c r="I17" s="59" t="s">
        <v>181</v>
      </c>
      <c r="J17" s="96" t="s">
        <v>216</v>
      </c>
      <c r="K17" s="80"/>
      <c r="L17" s="80"/>
      <c r="M17" s="57"/>
      <c r="N17" s="57"/>
      <c r="O17" s="57"/>
      <c r="P17" s="57"/>
      <c r="Q17" s="57"/>
      <c r="R17" s="57"/>
      <c r="S17" s="57"/>
      <c r="T17" s="57"/>
      <c r="U17" s="57"/>
      <c r="V17" s="97"/>
      <c r="W17" s="76"/>
      <c r="X17" s="68"/>
      <c r="Y17" s="69"/>
      <c r="Z17" s="70"/>
      <c r="AB17" s="95"/>
    </row>
    <row r="18" spans="1:28" ht="70.5" hidden="1" customHeight="1">
      <c r="A18" s="57" t="s">
        <v>27</v>
      </c>
      <c r="B18" s="59" t="s">
        <v>60</v>
      </c>
      <c r="C18" s="58" t="s">
        <v>217</v>
      </c>
      <c r="D18" s="59" t="s">
        <v>218</v>
      </c>
      <c r="E18" s="60" t="s">
        <v>14</v>
      </c>
      <c r="F18" s="59" t="s">
        <v>219</v>
      </c>
      <c r="G18" s="58" t="s">
        <v>137</v>
      </c>
      <c r="H18" s="58" t="s">
        <v>220</v>
      </c>
      <c r="I18" s="75" t="s">
        <v>221</v>
      </c>
      <c r="J18" s="96" t="s">
        <v>222</v>
      </c>
      <c r="K18" s="80"/>
      <c r="L18" s="80"/>
      <c r="M18" s="98">
        <v>0.96399999999999997</v>
      </c>
      <c r="N18" s="80"/>
      <c r="O18" s="80"/>
      <c r="P18" s="98"/>
      <c r="Q18" s="80"/>
      <c r="R18" s="80"/>
      <c r="S18" s="98"/>
      <c r="T18" s="80"/>
      <c r="U18" s="80"/>
      <c r="V18" s="97"/>
      <c r="W18" s="99" t="s">
        <v>223</v>
      </c>
      <c r="X18" s="68"/>
      <c r="Y18" s="69"/>
      <c r="Z18" s="70"/>
    </row>
    <row r="19" spans="1:28" ht="75.75" hidden="1" customHeight="1">
      <c r="A19" s="57" t="s">
        <v>27</v>
      </c>
      <c r="B19" s="59" t="s">
        <v>60</v>
      </c>
      <c r="C19" s="58" t="s">
        <v>224</v>
      </c>
      <c r="D19" s="59" t="s">
        <v>225</v>
      </c>
      <c r="E19" s="60" t="s">
        <v>20</v>
      </c>
      <c r="F19" s="59" t="s">
        <v>226</v>
      </c>
      <c r="G19" s="58" t="s">
        <v>137</v>
      </c>
      <c r="H19" s="58" t="s">
        <v>227</v>
      </c>
      <c r="I19" s="75" t="s">
        <v>228</v>
      </c>
      <c r="J19" s="96" t="s">
        <v>229</v>
      </c>
      <c r="K19" s="65"/>
      <c r="L19" s="65"/>
      <c r="M19" s="65"/>
      <c r="N19" s="65"/>
      <c r="O19" s="65"/>
      <c r="P19" s="65"/>
      <c r="Q19" s="65"/>
      <c r="R19" s="65"/>
      <c r="S19" s="65"/>
      <c r="T19" s="65"/>
      <c r="U19" s="65"/>
      <c r="V19" s="66"/>
      <c r="W19" s="76"/>
      <c r="X19" s="68"/>
      <c r="Y19" s="69"/>
      <c r="Z19" s="100"/>
    </row>
    <row r="20" spans="1:28" ht="90.75" hidden="1" customHeight="1">
      <c r="A20" s="57" t="s">
        <v>27</v>
      </c>
      <c r="B20" s="59" t="s">
        <v>60</v>
      </c>
      <c r="C20" s="58" t="s">
        <v>230</v>
      </c>
      <c r="D20" s="59" t="s">
        <v>231</v>
      </c>
      <c r="E20" s="60" t="s">
        <v>20</v>
      </c>
      <c r="F20" s="59" t="s">
        <v>232</v>
      </c>
      <c r="G20" s="58" t="s">
        <v>137</v>
      </c>
      <c r="H20" s="58" t="s">
        <v>227</v>
      </c>
      <c r="I20" s="75" t="s">
        <v>228</v>
      </c>
      <c r="J20" s="96" t="s">
        <v>233</v>
      </c>
      <c r="K20" s="65"/>
      <c r="L20" s="65"/>
      <c r="M20" s="65"/>
      <c r="N20" s="65"/>
      <c r="O20" s="65"/>
      <c r="P20" s="65"/>
      <c r="Q20" s="64"/>
      <c r="R20" s="65"/>
      <c r="S20" s="65"/>
      <c r="T20" s="65"/>
      <c r="U20" s="65"/>
      <c r="V20" s="101"/>
      <c r="W20" s="76"/>
      <c r="X20" s="68"/>
      <c r="Y20" s="69"/>
      <c r="Z20" s="70"/>
    </row>
    <row r="21" spans="1:28" ht="74.25" customHeight="1">
      <c r="A21" s="57" t="s">
        <v>17</v>
      </c>
      <c r="B21" s="57" t="s">
        <v>33</v>
      </c>
      <c r="C21" s="96" t="s">
        <v>234</v>
      </c>
      <c r="D21" s="62" t="s">
        <v>235</v>
      </c>
      <c r="E21" s="60" t="s">
        <v>14</v>
      </c>
      <c r="F21" s="62" t="s">
        <v>236</v>
      </c>
      <c r="G21" s="58" t="s">
        <v>137</v>
      </c>
      <c r="H21" s="96" t="s">
        <v>237</v>
      </c>
      <c r="I21" s="75" t="s">
        <v>238</v>
      </c>
      <c r="J21" s="62" t="s">
        <v>239</v>
      </c>
      <c r="K21" s="102">
        <v>0.1</v>
      </c>
      <c r="L21" s="102">
        <v>0.28599999999999998</v>
      </c>
      <c r="M21" s="103">
        <v>0.23799999999999999</v>
      </c>
      <c r="N21" s="102">
        <v>0.24099999999999999</v>
      </c>
      <c r="O21" s="102">
        <v>0.6</v>
      </c>
      <c r="P21" s="104">
        <v>0.45700000000000002</v>
      </c>
      <c r="Q21" s="105">
        <v>0.70199999999999996</v>
      </c>
      <c r="R21" s="106">
        <v>0.80500000000000005</v>
      </c>
      <c r="S21" s="107">
        <v>1</v>
      </c>
      <c r="T21" s="64">
        <v>0.89500000000000002</v>
      </c>
      <c r="U21" s="64">
        <v>1</v>
      </c>
      <c r="V21" s="66"/>
      <c r="W21" s="108" t="s">
        <v>240</v>
      </c>
      <c r="X21" s="68"/>
      <c r="Y21" s="69"/>
      <c r="Z21" s="70" t="s">
        <v>241</v>
      </c>
    </row>
    <row r="22" spans="1:28" ht="103.5" customHeight="1">
      <c r="A22" s="57" t="s">
        <v>17</v>
      </c>
      <c r="B22" s="57" t="s">
        <v>33</v>
      </c>
      <c r="C22" s="96" t="s">
        <v>242</v>
      </c>
      <c r="D22" s="62" t="s">
        <v>243</v>
      </c>
      <c r="E22" s="60" t="s">
        <v>14</v>
      </c>
      <c r="F22" s="62" t="s">
        <v>244</v>
      </c>
      <c r="G22" s="96" t="s">
        <v>245</v>
      </c>
      <c r="H22" s="96" t="s">
        <v>237</v>
      </c>
      <c r="I22" s="75" t="s">
        <v>246</v>
      </c>
      <c r="J22" s="62" t="s">
        <v>247</v>
      </c>
      <c r="K22" s="109">
        <v>11</v>
      </c>
      <c r="L22" s="109">
        <v>16.2</v>
      </c>
      <c r="M22" s="109">
        <v>19.3</v>
      </c>
      <c r="N22" s="109">
        <v>16.2</v>
      </c>
      <c r="O22" s="109">
        <v>16.8</v>
      </c>
      <c r="P22" s="110">
        <v>16.399999999999999</v>
      </c>
      <c r="Q22" s="111">
        <v>16</v>
      </c>
      <c r="R22" s="111">
        <v>12.4</v>
      </c>
      <c r="S22" s="77">
        <v>14.2</v>
      </c>
      <c r="T22" s="77">
        <v>16</v>
      </c>
      <c r="U22" s="77">
        <v>16.8</v>
      </c>
      <c r="V22" s="60"/>
      <c r="W22" s="108" t="s">
        <v>240</v>
      </c>
      <c r="X22" s="68"/>
      <c r="Y22" s="69"/>
      <c r="Z22" s="70" t="s">
        <v>248</v>
      </c>
    </row>
    <row r="23" spans="1:28" ht="37.5" hidden="1" customHeight="1">
      <c r="A23" s="57" t="s">
        <v>23</v>
      </c>
      <c r="B23" s="57" t="s">
        <v>42</v>
      </c>
      <c r="C23" s="58" t="s">
        <v>249</v>
      </c>
      <c r="D23" s="59" t="s">
        <v>250</v>
      </c>
      <c r="E23" s="60" t="s">
        <v>14</v>
      </c>
      <c r="F23" s="59" t="s">
        <v>251</v>
      </c>
      <c r="G23" s="58" t="s">
        <v>137</v>
      </c>
      <c r="H23" s="58" t="s">
        <v>154</v>
      </c>
      <c r="I23" s="57" t="s">
        <v>252</v>
      </c>
      <c r="J23" s="112"/>
      <c r="K23" s="65"/>
      <c r="L23" s="65"/>
      <c r="M23" s="65"/>
      <c r="N23" s="65"/>
      <c r="O23" s="65"/>
      <c r="P23" s="65"/>
      <c r="Q23" s="65"/>
      <c r="R23" s="65"/>
      <c r="S23" s="65"/>
      <c r="T23" s="65"/>
      <c r="U23" s="65"/>
      <c r="V23" s="71"/>
      <c r="W23" s="113"/>
      <c r="X23" s="114"/>
      <c r="Y23" s="72"/>
      <c r="Z23" s="115"/>
    </row>
    <row r="24" spans="1:28" ht="37.5" hidden="1" customHeight="1">
      <c r="A24" s="57" t="s">
        <v>23</v>
      </c>
      <c r="B24" s="57" t="s">
        <v>42</v>
      </c>
      <c r="C24" s="58" t="s">
        <v>253</v>
      </c>
      <c r="D24" s="59" t="s">
        <v>254</v>
      </c>
      <c r="E24" s="60" t="s">
        <v>14</v>
      </c>
      <c r="F24" s="59" t="s">
        <v>255</v>
      </c>
      <c r="G24" s="58" t="s">
        <v>137</v>
      </c>
      <c r="H24" s="58" t="s">
        <v>227</v>
      </c>
      <c r="I24" s="57" t="s">
        <v>252</v>
      </c>
      <c r="J24" s="112"/>
      <c r="K24" s="65"/>
      <c r="L24" s="65"/>
      <c r="M24" s="65"/>
      <c r="N24" s="65"/>
      <c r="O24" s="65"/>
      <c r="P24" s="65"/>
      <c r="Q24" s="65"/>
      <c r="R24" s="65"/>
      <c r="S24" s="65"/>
      <c r="T24" s="65"/>
      <c r="U24" s="65"/>
      <c r="V24" s="71"/>
      <c r="W24" s="113"/>
      <c r="X24" s="114"/>
      <c r="Y24" s="72"/>
      <c r="Z24" s="115"/>
    </row>
    <row r="25" spans="1:28" ht="76.5" hidden="1" customHeight="1">
      <c r="A25" s="57" t="s">
        <v>23</v>
      </c>
      <c r="B25" s="57" t="s">
        <v>42</v>
      </c>
      <c r="C25" s="58" t="s">
        <v>256</v>
      </c>
      <c r="D25" s="59" t="s">
        <v>257</v>
      </c>
      <c r="E25" s="60" t="s">
        <v>14</v>
      </c>
      <c r="F25" s="57" t="s">
        <v>258</v>
      </c>
      <c r="G25" s="57" t="s">
        <v>259</v>
      </c>
      <c r="H25" s="58" t="s">
        <v>205</v>
      </c>
      <c r="I25" s="58" t="s">
        <v>260</v>
      </c>
      <c r="J25" s="116" t="s">
        <v>261</v>
      </c>
      <c r="K25" s="78">
        <v>0</v>
      </c>
      <c r="L25" s="78">
        <v>8.3299999999999999E-2</v>
      </c>
      <c r="M25" s="78">
        <v>0.25</v>
      </c>
      <c r="N25" s="58" t="s">
        <v>262</v>
      </c>
      <c r="O25" s="57"/>
      <c r="P25" s="57"/>
      <c r="Q25" s="57"/>
      <c r="R25" s="57"/>
      <c r="S25" s="57"/>
      <c r="T25" s="57"/>
      <c r="U25" s="57"/>
      <c r="V25" s="57"/>
      <c r="W25" s="117" t="s">
        <v>263</v>
      </c>
      <c r="X25" s="68"/>
      <c r="Y25" s="69">
        <v>45037</v>
      </c>
      <c r="Z25" s="70" t="s">
        <v>264</v>
      </c>
    </row>
    <row r="26" spans="1:28" ht="76.5" hidden="1" customHeight="1">
      <c r="A26" s="57" t="s">
        <v>23</v>
      </c>
      <c r="B26" s="57" t="s">
        <v>42</v>
      </c>
      <c r="C26" s="58" t="s">
        <v>265</v>
      </c>
      <c r="D26" s="59" t="s">
        <v>266</v>
      </c>
      <c r="E26" s="60" t="s">
        <v>14</v>
      </c>
      <c r="F26" s="57" t="s">
        <v>267</v>
      </c>
      <c r="G26" s="57" t="s">
        <v>259</v>
      </c>
      <c r="H26" s="58" t="s">
        <v>227</v>
      </c>
      <c r="I26" s="57" t="s">
        <v>268</v>
      </c>
      <c r="J26" s="118"/>
      <c r="K26" s="65"/>
      <c r="L26" s="65"/>
      <c r="M26" s="65"/>
      <c r="N26" s="65"/>
      <c r="O26" s="65"/>
      <c r="P26" s="65"/>
      <c r="Q26" s="65"/>
      <c r="R26" s="65"/>
      <c r="S26" s="65"/>
      <c r="T26" s="65"/>
      <c r="U26" s="65"/>
      <c r="V26" s="65"/>
      <c r="W26" s="113"/>
      <c r="X26" s="68"/>
      <c r="Y26" s="119"/>
      <c r="Z26" s="70"/>
    </row>
    <row r="27" spans="1:28" ht="76.5" hidden="1" customHeight="1">
      <c r="A27" s="57" t="s">
        <v>23</v>
      </c>
      <c r="B27" s="57" t="s">
        <v>42</v>
      </c>
      <c r="C27" s="58" t="s">
        <v>269</v>
      </c>
      <c r="D27" s="59" t="s">
        <v>270</v>
      </c>
      <c r="E27" s="60" t="s">
        <v>14</v>
      </c>
      <c r="F27" s="57" t="s">
        <v>271</v>
      </c>
      <c r="G27" s="57" t="s">
        <v>259</v>
      </c>
      <c r="H27" s="58" t="s">
        <v>227</v>
      </c>
      <c r="I27" s="57" t="s">
        <v>268</v>
      </c>
      <c r="J27" s="118"/>
      <c r="K27" s="65"/>
      <c r="L27" s="65"/>
      <c r="M27" s="65"/>
      <c r="N27" s="65"/>
      <c r="O27" s="65"/>
      <c r="P27" s="65"/>
      <c r="Q27" s="65"/>
      <c r="R27" s="65"/>
      <c r="S27" s="65"/>
      <c r="T27" s="65"/>
      <c r="U27" s="65"/>
      <c r="V27" s="65"/>
      <c r="W27" s="113"/>
      <c r="X27" s="68"/>
      <c r="Y27" s="119"/>
      <c r="Z27" s="70"/>
    </row>
    <row r="28" spans="1:28" ht="100.5" hidden="1" customHeight="1">
      <c r="A28" s="57" t="s">
        <v>23</v>
      </c>
      <c r="B28" s="57" t="s">
        <v>51</v>
      </c>
      <c r="C28" s="58" t="s">
        <v>272</v>
      </c>
      <c r="D28" s="59" t="s">
        <v>273</v>
      </c>
      <c r="E28" s="60" t="s">
        <v>20</v>
      </c>
      <c r="F28" s="59" t="s">
        <v>274</v>
      </c>
      <c r="G28" s="58" t="s">
        <v>137</v>
      </c>
      <c r="H28" s="58" t="s">
        <v>275</v>
      </c>
      <c r="I28" s="75" t="s">
        <v>276</v>
      </c>
      <c r="J28" s="62" t="s">
        <v>277</v>
      </c>
      <c r="K28" s="65"/>
      <c r="L28" s="65"/>
      <c r="M28" s="65"/>
      <c r="N28" s="65"/>
      <c r="O28" s="65"/>
      <c r="P28" s="65"/>
      <c r="Q28" s="65"/>
      <c r="R28" s="65"/>
      <c r="S28" s="65"/>
      <c r="T28" s="65"/>
      <c r="U28" s="65"/>
      <c r="V28" s="66"/>
      <c r="W28" s="120"/>
      <c r="X28" s="68"/>
      <c r="Y28" s="69"/>
      <c r="Z28" s="70"/>
    </row>
    <row r="29" spans="1:28" ht="61.5" hidden="1" customHeight="1">
      <c r="A29" s="59" t="s">
        <v>47</v>
      </c>
      <c r="B29" s="59" t="s">
        <v>61</v>
      </c>
      <c r="C29" s="96" t="s">
        <v>278</v>
      </c>
      <c r="D29" s="62" t="s">
        <v>279</v>
      </c>
      <c r="E29" s="60" t="s">
        <v>20</v>
      </c>
      <c r="F29" s="62" t="s">
        <v>280</v>
      </c>
      <c r="G29" s="58" t="s">
        <v>137</v>
      </c>
      <c r="H29" s="58" t="s">
        <v>275</v>
      </c>
      <c r="I29" s="97" t="s">
        <v>281</v>
      </c>
      <c r="J29" s="121" t="s">
        <v>282</v>
      </c>
      <c r="K29" s="58" t="s">
        <v>282</v>
      </c>
      <c r="L29" s="58">
        <v>0</v>
      </c>
      <c r="M29" s="78">
        <v>1</v>
      </c>
      <c r="N29" s="58">
        <v>0</v>
      </c>
      <c r="O29" s="65"/>
      <c r="P29" s="65"/>
      <c r="Q29" s="65"/>
      <c r="R29" s="65"/>
      <c r="S29" s="65"/>
      <c r="T29" s="65"/>
      <c r="U29" s="65"/>
      <c r="V29" s="122"/>
      <c r="W29" s="123" t="s">
        <v>283</v>
      </c>
      <c r="X29" s="68"/>
      <c r="Y29" s="69"/>
      <c r="Z29" s="121" t="s">
        <v>284</v>
      </c>
    </row>
    <row r="30" spans="1:28" ht="67.5" hidden="1" customHeight="1">
      <c r="A30" s="59" t="s">
        <v>47</v>
      </c>
      <c r="B30" s="59" t="s">
        <v>61</v>
      </c>
      <c r="C30" s="96" t="s">
        <v>285</v>
      </c>
      <c r="D30" s="62" t="s">
        <v>286</v>
      </c>
      <c r="E30" s="60" t="s">
        <v>20</v>
      </c>
      <c r="F30" s="62" t="s">
        <v>287</v>
      </c>
      <c r="G30" s="58" t="s">
        <v>137</v>
      </c>
      <c r="H30" s="58" t="s">
        <v>275</v>
      </c>
      <c r="I30" s="97" t="s">
        <v>281</v>
      </c>
      <c r="J30" s="121" t="s">
        <v>288</v>
      </c>
      <c r="K30" s="58" t="s">
        <v>288</v>
      </c>
      <c r="L30" s="58">
        <v>0</v>
      </c>
      <c r="M30" s="58">
        <v>0</v>
      </c>
      <c r="N30" s="58">
        <v>0</v>
      </c>
      <c r="O30" s="65"/>
      <c r="P30" s="65"/>
      <c r="Q30" s="65"/>
      <c r="R30" s="65"/>
      <c r="S30" s="65"/>
      <c r="T30" s="65"/>
      <c r="U30" s="65"/>
      <c r="V30" s="124"/>
      <c r="W30" s="125" t="s">
        <v>289</v>
      </c>
      <c r="X30" s="68"/>
      <c r="Y30" s="69"/>
      <c r="Z30" s="126" t="s">
        <v>290</v>
      </c>
    </row>
    <row r="31" spans="1:28" ht="74.25" hidden="1" customHeight="1">
      <c r="A31" s="59" t="s">
        <v>47</v>
      </c>
      <c r="B31" s="59" t="s">
        <v>61</v>
      </c>
      <c r="C31" s="96" t="s">
        <v>291</v>
      </c>
      <c r="D31" s="62" t="s">
        <v>292</v>
      </c>
      <c r="E31" s="60" t="s">
        <v>14</v>
      </c>
      <c r="F31" s="62" t="s">
        <v>293</v>
      </c>
      <c r="G31" s="58" t="s">
        <v>137</v>
      </c>
      <c r="H31" s="58" t="s">
        <v>275</v>
      </c>
      <c r="I31" s="97" t="s">
        <v>294</v>
      </c>
      <c r="J31" s="112" t="s">
        <v>295</v>
      </c>
      <c r="K31" s="58">
        <v>0</v>
      </c>
      <c r="L31" s="58">
        <v>0</v>
      </c>
      <c r="M31" s="58">
        <v>0</v>
      </c>
      <c r="N31" s="65"/>
      <c r="O31" s="65"/>
      <c r="P31" s="65"/>
      <c r="Q31" s="65"/>
      <c r="R31" s="65"/>
      <c r="S31" s="65"/>
      <c r="T31" s="65"/>
      <c r="U31" s="65"/>
      <c r="V31" s="122"/>
      <c r="W31" s="125" t="s">
        <v>296</v>
      </c>
      <c r="X31" s="68"/>
      <c r="Y31" s="69"/>
      <c r="Z31" s="100"/>
    </row>
    <row r="32" spans="1:28" ht="75" hidden="1" customHeight="1">
      <c r="A32" s="59" t="s">
        <v>47</v>
      </c>
      <c r="B32" s="59" t="s">
        <v>73</v>
      </c>
      <c r="C32" s="73" t="s">
        <v>297</v>
      </c>
      <c r="D32" s="74" t="s">
        <v>298</v>
      </c>
      <c r="E32" s="60" t="s">
        <v>14</v>
      </c>
      <c r="F32" s="127" t="s">
        <v>299</v>
      </c>
      <c r="G32" s="58" t="s">
        <v>137</v>
      </c>
      <c r="H32" s="60" t="s">
        <v>205</v>
      </c>
      <c r="I32" s="97">
        <v>0</v>
      </c>
      <c r="J32" s="121" t="s">
        <v>300</v>
      </c>
      <c r="K32" s="58">
        <v>0</v>
      </c>
      <c r="L32" s="58">
        <v>4.0000000000000001E-3</v>
      </c>
      <c r="M32" s="58">
        <v>0</v>
      </c>
      <c r="N32" s="57"/>
      <c r="O32" s="57"/>
      <c r="P32" s="57"/>
      <c r="Q32" s="58"/>
      <c r="R32" s="58"/>
      <c r="S32" s="58"/>
      <c r="T32" s="58"/>
      <c r="U32" s="58"/>
      <c r="V32" s="128"/>
      <c r="W32" s="123" t="s">
        <v>301</v>
      </c>
      <c r="X32" s="68"/>
      <c r="Y32" s="69"/>
      <c r="Z32" s="70"/>
    </row>
    <row r="33" spans="1:26" ht="75.75" hidden="1" customHeight="1">
      <c r="A33" s="59" t="s">
        <v>47</v>
      </c>
      <c r="B33" s="59" t="s">
        <v>73</v>
      </c>
      <c r="C33" s="73" t="s">
        <v>302</v>
      </c>
      <c r="D33" s="74" t="s">
        <v>303</v>
      </c>
      <c r="E33" s="60" t="s">
        <v>14</v>
      </c>
      <c r="F33" s="127" t="s">
        <v>304</v>
      </c>
      <c r="G33" s="58" t="s">
        <v>137</v>
      </c>
      <c r="H33" s="60" t="s">
        <v>205</v>
      </c>
      <c r="I33" s="97">
        <v>0</v>
      </c>
      <c r="J33" s="121" t="s">
        <v>300</v>
      </c>
      <c r="K33" s="58">
        <v>0</v>
      </c>
      <c r="L33" s="58">
        <v>1E-4</v>
      </c>
      <c r="M33" s="58">
        <v>0</v>
      </c>
      <c r="N33" s="57"/>
      <c r="O33" s="57"/>
      <c r="P33" s="57"/>
      <c r="Q33" s="58"/>
      <c r="R33" s="58"/>
      <c r="S33" s="58"/>
      <c r="T33" s="58"/>
      <c r="U33" s="58"/>
      <c r="V33" s="128"/>
      <c r="W33" s="123" t="s">
        <v>301</v>
      </c>
      <c r="X33" s="68"/>
      <c r="Y33" s="69"/>
      <c r="Z33" s="70"/>
    </row>
    <row r="34" spans="1:26" ht="62.25" hidden="1" customHeight="1">
      <c r="A34" s="59" t="s">
        <v>47</v>
      </c>
      <c r="B34" s="59" t="s">
        <v>73</v>
      </c>
      <c r="C34" s="73" t="s">
        <v>305</v>
      </c>
      <c r="D34" s="74" t="s">
        <v>306</v>
      </c>
      <c r="E34" s="60" t="s">
        <v>14</v>
      </c>
      <c r="F34" s="127" t="s">
        <v>307</v>
      </c>
      <c r="G34" s="58" t="s">
        <v>137</v>
      </c>
      <c r="H34" s="60" t="s">
        <v>167</v>
      </c>
      <c r="I34" s="97">
        <v>0</v>
      </c>
      <c r="J34" s="121" t="s">
        <v>300</v>
      </c>
      <c r="K34" s="58">
        <v>0</v>
      </c>
      <c r="L34" s="58">
        <v>0</v>
      </c>
      <c r="M34" s="58">
        <v>0</v>
      </c>
      <c r="N34" s="65"/>
      <c r="O34" s="65"/>
      <c r="P34" s="65"/>
      <c r="Q34" s="65"/>
      <c r="R34" s="65"/>
      <c r="S34" s="65"/>
      <c r="T34" s="65"/>
      <c r="U34" s="65"/>
      <c r="V34" s="129"/>
      <c r="W34" s="123" t="s">
        <v>301</v>
      </c>
      <c r="X34" s="68"/>
      <c r="Y34" s="69"/>
      <c r="Z34" s="72"/>
    </row>
    <row r="35" spans="1:26" ht="72.75" hidden="1" customHeight="1">
      <c r="A35" s="59" t="s">
        <v>47</v>
      </c>
      <c r="B35" s="59" t="s">
        <v>73</v>
      </c>
      <c r="C35" s="73" t="s">
        <v>308</v>
      </c>
      <c r="D35" s="74" t="s">
        <v>309</v>
      </c>
      <c r="E35" s="60" t="s">
        <v>14</v>
      </c>
      <c r="F35" s="127" t="s">
        <v>310</v>
      </c>
      <c r="G35" s="58" t="s">
        <v>311</v>
      </c>
      <c r="H35" s="60" t="s">
        <v>167</v>
      </c>
      <c r="I35" s="130">
        <v>0</v>
      </c>
      <c r="J35" s="121" t="s">
        <v>300</v>
      </c>
      <c r="K35" s="58">
        <v>0</v>
      </c>
      <c r="L35" s="58">
        <v>0</v>
      </c>
      <c r="M35" s="58">
        <v>0</v>
      </c>
      <c r="N35" s="65"/>
      <c r="O35" s="65"/>
      <c r="P35" s="65"/>
      <c r="Q35" s="65"/>
      <c r="R35" s="65"/>
      <c r="S35" s="65"/>
      <c r="T35" s="65"/>
      <c r="U35" s="65"/>
      <c r="V35" s="129"/>
      <c r="W35" s="123" t="s">
        <v>301</v>
      </c>
      <c r="X35" s="68"/>
      <c r="Y35" s="69"/>
      <c r="Z35" s="72"/>
    </row>
    <row r="36" spans="1:26" ht="62.25" hidden="1" customHeight="1">
      <c r="A36" s="59" t="s">
        <v>47</v>
      </c>
      <c r="B36" s="59" t="s">
        <v>73</v>
      </c>
      <c r="C36" s="73" t="s">
        <v>312</v>
      </c>
      <c r="D36" s="74" t="s">
        <v>313</v>
      </c>
      <c r="E36" s="60" t="s">
        <v>14</v>
      </c>
      <c r="F36" s="127" t="s">
        <v>314</v>
      </c>
      <c r="G36" s="58" t="s">
        <v>311</v>
      </c>
      <c r="H36" s="60" t="s">
        <v>167</v>
      </c>
      <c r="I36" s="130">
        <v>0</v>
      </c>
      <c r="J36" s="121" t="s">
        <v>300</v>
      </c>
      <c r="K36" s="58">
        <v>0</v>
      </c>
      <c r="L36" s="58">
        <v>0</v>
      </c>
      <c r="M36" s="58">
        <v>0</v>
      </c>
      <c r="N36" s="65"/>
      <c r="O36" s="65"/>
      <c r="P36" s="65"/>
      <c r="Q36" s="65"/>
      <c r="R36" s="65"/>
      <c r="S36" s="65"/>
      <c r="T36" s="65"/>
      <c r="U36" s="65"/>
      <c r="V36" s="129"/>
      <c r="W36" s="123" t="s">
        <v>301</v>
      </c>
      <c r="X36" s="68"/>
      <c r="Y36" s="69"/>
      <c r="Z36" s="72"/>
    </row>
    <row r="37" spans="1:26" ht="62.25" hidden="1" customHeight="1">
      <c r="A37" s="59" t="s">
        <v>47</v>
      </c>
      <c r="B37" s="59" t="s">
        <v>73</v>
      </c>
      <c r="C37" s="73" t="s">
        <v>315</v>
      </c>
      <c r="D37" s="74" t="s">
        <v>316</v>
      </c>
      <c r="E37" s="60" t="s">
        <v>14</v>
      </c>
      <c r="F37" s="127" t="s">
        <v>317</v>
      </c>
      <c r="G37" s="58" t="s">
        <v>137</v>
      </c>
      <c r="H37" s="60" t="s">
        <v>205</v>
      </c>
      <c r="I37" s="97">
        <v>0</v>
      </c>
      <c r="J37" s="121" t="s">
        <v>318</v>
      </c>
      <c r="K37" s="58" t="s">
        <v>319</v>
      </c>
      <c r="L37" s="58">
        <v>0</v>
      </c>
      <c r="M37" s="58" t="s">
        <v>320</v>
      </c>
      <c r="N37" s="78"/>
      <c r="O37" s="78"/>
      <c r="P37" s="78"/>
      <c r="Q37" s="78"/>
      <c r="R37" s="78"/>
      <c r="S37" s="78"/>
      <c r="T37" s="78"/>
      <c r="U37" s="78"/>
      <c r="V37" s="131"/>
      <c r="W37" s="123" t="s">
        <v>296</v>
      </c>
      <c r="X37" s="68"/>
      <c r="Y37" s="69"/>
      <c r="Z37" s="132" t="s">
        <v>321</v>
      </c>
    </row>
    <row r="38" spans="1:26" ht="81.75" hidden="1" customHeight="1">
      <c r="A38" s="59" t="s">
        <v>47</v>
      </c>
      <c r="B38" s="59" t="s">
        <v>61</v>
      </c>
      <c r="C38" s="73" t="s">
        <v>322</v>
      </c>
      <c r="D38" s="74" t="s">
        <v>323</v>
      </c>
      <c r="E38" s="60" t="s">
        <v>14</v>
      </c>
      <c r="F38" s="127" t="s">
        <v>324</v>
      </c>
      <c r="G38" s="96" t="s">
        <v>325</v>
      </c>
      <c r="H38" s="58" t="s">
        <v>275</v>
      </c>
      <c r="I38" s="97" t="s">
        <v>326</v>
      </c>
      <c r="J38" s="121" t="s">
        <v>327</v>
      </c>
      <c r="K38" s="58" t="s">
        <v>328</v>
      </c>
      <c r="L38" s="58" t="s">
        <v>329</v>
      </c>
      <c r="M38" s="58" t="s">
        <v>330</v>
      </c>
      <c r="N38" s="65"/>
      <c r="O38" s="65"/>
      <c r="P38" s="65"/>
      <c r="Q38" s="65"/>
      <c r="R38" s="65"/>
      <c r="S38" s="65"/>
      <c r="T38" s="65"/>
      <c r="U38" s="65"/>
      <c r="V38" s="128"/>
      <c r="W38" s="125" t="s">
        <v>331</v>
      </c>
      <c r="X38" s="68"/>
      <c r="Y38" s="69"/>
      <c r="Z38" s="100"/>
    </row>
    <row r="39" spans="1:26" ht="80.25" hidden="1" customHeight="1">
      <c r="A39" s="59" t="s">
        <v>29</v>
      </c>
      <c r="B39" s="59" t="s">
        <v>12</v>
      </c>
      <c r="C39" s="58" t="s">
        <v>332</v>
      </c>
      <c r="D39" s="59" t="s">
        <v>333</v>
      </c>
      <c r="E39" s="60" t="s">
        <v>14</v>
      </c>
      <c r="F39" s="59" t="s">
        <v>334</v>
      </c>
      <c r="G39" s="57" t="s">
        <v>137</v>
      </c>
      <c r="H39" s="58" t="s">
        <v>154</v>
      </c>
      <c r="I39" s="98" t="s">
        <v>335</v>
      </c>
      <c r="J39" s="121" t="s">
        <v>336</v>
      </c>
      <c r="K39" s="65"/>
      <c r="L39" s="65"/>
      <c r="M39" s="65"/>
      <c r="N39" s="65"/>
      <c r="O39" s="65"/>
      <c r="P39" s="65"/>
      <c r="Q39" s="65"/>
      <c r="R39" s="65"/>
      <c r="S39" s="65"/>
      <c r="T39" s="64"/>
      <c r="U39" s="64"/>
      <c r="V39" s="133"/>
      <c r="W39" s="134"/>
      <c r="X39" s="68"/>
      <c r="Y39" s="69"/>
      <c r="Z39" s="70"/>
    </row>
    <row r="40" spans="1:26" ht="63" hidden="1" customHeight="1">
      <c r="A40" s="59" t="s">
        <v>29</v>
      </c>
      <c r="B40" s="59" t="s">
        <v>12</v>
      </c>
      <c r="C40" s="58" t="s">
        <v>337</v>
      </c>
      <c r="D40" s="59" t="s">
        <v>338</v>
      </c>
      <c r="E40" s="60" t="s">
        <v>14</v>
      </c>
      <c r="F40" s="59" t="s">
        <v>339</v>
      </c>
      <c r="G40" s="57" t="s">
        <v>137</v>
      </c>
      <c r="H40" s="58" t="s">
        <v>154</v>
      </c>
      <c r="I40" s="98" t="s">
        <v>335</v>
      </c>
      <c r="J40" s="121" t="s">
        <v>340</v>
      </c>
      <c r="K40" s="65"/>
      <c r="L40" s="65"/>
      <c r="M40" s="65"/>
      <c r="N40" s="65"/>
      <c r="O40" s="65"/>
      <c r="P40" s="65"/>
      <c r="Q40" s="64"/>
      <c r="R40" s="64"/>
      <c r="S40" s="64"/>
      <c r="T40" s="64"/>
      <c r="U40" s="64"/>
      <c r="V40" s="64"/>
      <c r="W40" s="135"/>
      <c r="X40" s="68"/>
      <c r="Y40" s="69"/>
      <c r="Z40" s="70"/>
    </row>
    <row r="41" spans="1:26" ht="80.25" hidden="1" customHeight="1">
      <c r="A41" s="59" t="s">
        <v>29</v>
      </c>
      <c r="B41" s="59" t="s">
        <v>12</v>
      </c>
      <c r="C41" s="58" t="s">
        <v>341</v>
      </c>
      <c r="D41" s="59" t="s">
        <v>342</v>
      </c>
      <c r="E41" s="60" t="s">
        <v>14</v>
      </c>
      <c r="F41" s="59" t="s">
        <v>343</v>
      </c>
      <c r="G41" s="58" t="s">
        <v>311</v>
      </c>
      <c r="H41" s="58" t="s">
        <v>167</v>
      </c>
      <c r="I41" s="75" t="s">
        <v>344</v>
      </c>
      <c r="J41" s="121" t="s">
        <v>345</v>
      </c>
      <c r="K41" s="65"/>
      <c r="L41" s="65"/>
      <c r="M41" s="65"/>
      <c r="N41" s="65"/>
      <c r="O41" s="65"/>
      <c r="P41" s="65"/>
      <c r="Q41" s="65"/>
      <c r="R41" s="65"/>
      <c r="S41" s="65"/>
      <c r="T41" s="65"/>
      <c r="U41" s="65"/>
      <c r="V41" s="60"/>
      <c r="W41" s="136"/>
      <c r="X41" s="68"/>
      <c r="Y41" s="69"/>
      <c r="Z41" s="70"/>
    </row>
    <row r="42" spans="1:26" ht="76.5" hidden="1" customHeight="1">
      <c r="A42" s="59" t="s">
        <v>41</v>
      </c>
      <c r="B42" s="59" t="s">
        <v>62</v>
      </c>
      <c r="C42" s="58" t="s">
        <v>346</v>
      </c>
      <c r="D42" s="59" t="s">
        <v>347</v>
      </c>
      <c r="E42" s="60" t="s">
        <v>14</v>
      </c>
      <c r="F42" s="59" t="s">
        <v>348</v>
      </c>
      <c r="G42" s="58" t="s">
        <v>137</v>
      </c>
      <c r="H42" s="58" t="s">
        <v>205</v>
      </c>
      <c r="I42" s="59" t="s">
        <v>181</v>
      </c>
      <c r="J42" s="62" t="s">
        <v>349</v>
      </c>
      <c r="K42" s="137">
        <v>0.85</v>
      </c>
      <c r="L42" s="137">
        <v>0.75</v>
      </c>
      <c r="M42" s="137">
        <v>0.8</v>
      </c>
      <c r="N42" s="137">
        <v>0.85</v>
      </c>
      <c r="O42" s="58"/>
      <c r="P42" s="58"/>
      <c r="Q42" s="78"/>
      <c r="R42" s="78"/>
      <c r="S42" s="78"/>
      <c r="T42" s="78"/>
      <c r="U42" s="78"/>
      <c r="V42" s="97"/>
      <c r="W42" s="99" t="s">
        <v>350</v>
      </c>
      <c r="X42" s="68" t="s">
        <v>10</v>
      </c>
      <c r="Y42" s="138">
        <v>45056</v>
      </c>
      <c r="Z42" s="70"/>
    </row>
    <row r="43" spans="1:26" ht="54.75" hidden="1" customHeight="1">
      <c r="A43" s="59" t="s">
        <v>41</v>
      </c>
      <c r="B43" s="59" t="s">
        <v>63</v>
      </c>
      <c r="C43" s="58" t="s">
        <v>351</v>
      </c>
      <c r="D43" s="59" t="s">
        <v>352</v>
      </c>
      <c r="E43" s="60" t="s">
        <v>14</v>
      </c>
      <c r="F43" s="59" t="s">
        <v>353</v>
      </c>
      <c r="G43" s="58" t="s">
        <v>137</v>
      </c>
      <c r="H43" s="58" t="s">
        <v>275</v>
      </c>
      <c r="I43" s="59" t="s">
        <v>195</v>
      </c>
      <c r="J43" s="118" t="s">
        <v>354</v>
      </c>
      <c r="K43" s="77"/>
      <c r="L43" s="77"/>
      <c r="M43" s="77"/>
      <c r="N43" s="77"/>
      <c r="O43" s="77"/>
      <c r="P43" s="77"/>
      <c r="Q43" s="64"/>
      <c r="R43" s="77"/>
      <c r="S43" s="64"/>
      <c r="T43" s="64"/>
      <c r="U43" s="64"/>
      <c r="V43" s="66"/>
      <c r="W43" s="99"/>
      <c r="X43" s="68"/>
      <c r="Y43" s="138"/>
      <c r="Z43" s="70"/>
    </row>
    <row r="44" spans="1:26" ht="57" hidden="1" customHeight="1">
      <c r="A44" s="59" t="s">
        <v>32</v>
      </c>
      <c r="B44" s="59" t="s">
        <v>65</v>
      </c>
      <c r="C44" s="58" t="s">
        <v>355</v>
      </c>
      <c r="D44" s="59" t="s">
        <v>356</v>
      </c>
      <c r="E44" s="60" t="s">
        <v>14</v>
      </c>
      <c r="F44" s="59" t="s">
        <v>357</v>
      </c>
      <c r="G44" s="58" t="s">
        <v>137</v>
      </c>
      <c r="H44" s="58" t="s">
        <v>275</v>
      </c>
      <c r="I44" s="78" t="s">
        <v>358</v>
      </c>
      <c r="J44" s="118" t="s">
        <v>359</v>
      </c>
      <c r="K44" s="57" t="s">
        <v>360</v>
      </c>
      <c r="L44" s="57" t="s">
        <v>361</v>
      </c>
      <c r="M44" s="57" t="s">
        <v>362</v>
      </c>
      <c r="N44" s="57" t="s">
        <v>363</v>
      </c>
      <c r="O44" s="57" t="s">
        <v>364</v>
      </c>
      <c r="P44" s="57" t="s">
        <v>365</v>
      </c>
      <c r="Q44" s="57" t="s">
        <v>366</v>
      </c>
      <c r="R44" s="57" t="s">
        <v>367</v>
      </c>
      <c r="S44" s="65"/>
      <c r="T44" s="65"/>
      <c r="U44" s="65"/>
      <c r="V44" s="66"/>
      <c r="W44" s="71"/>
      <c r="X44" s="68"/>
      <c r="Y44" s="69"/>
      <c r="Z44" s="72"/>
    </row>
    <row r="45" spans="1:26" ht="45" hidden="1" customHeight="1">
      <c r="A45" s="59" t="s">
        <v>32</v>
      </c>
      <c r="B45" s="59" t="s">
        <v>65</v>
      </c>
      <c r="C45" s="58" t="s">
        <v>368</v>
      </c>
      <c r="D45" s="59" t="s">
        <v>369</v>
      </c>
      <c r="E45" s="60" t="s">
        <v>14</v>
      </c>
      <c r="F45" s="59" t="s">
        <v>370</v>
      </c>
      <c r="G45" s="58" t="s">
        <v>311</v>
      </c>
      <c r="H45" s="58" t="s">
        <v>371</v>
      </c>
      <c r="I45" s="78" t="s">
        <v>372</v>
      </c>
      <c r="J45" s="112" t="s">
        <v>373</v>
      </c>
      <c r="K45" s="58" t="s">
        <v>374</v>
      </c>
      <c r="L45" s="58" t="s">
        <v>375</v>
      </c>
      <c r="M45" s="58" t="s">
        <v>376</v>
      </c>
      <c r="N45" s="58" t="s">
        <v>377</v>
      </c>
      <c r="O45" s="58" t="s">
        <v>378</v>
      </c>
      <c r="P45" s="57" t="s">
        <v>379</v>
      </c>
      <c r="Q45" s="57" t="s">
        <v>380</v>
      </c>
      <c r="R45" s="58" t="s">
        <v>381</v>
      </c>
      <c r="S45" s="57"/>
      <c r="T45" s="57"/>
      <c r="U45" s="57"/>
      <c r="V45" s="97"/>
      <c r="W45" s="139" t="s">
        <v>382</v>
      </c>
      <c r="X45" s="68" t="s">
        <v>10</v>
      </c>
      <c r="Y45" s="69">
        <v>45162</v>
      </c>
      <c r="Z45" s="70" t="s">
        <v>383</v>
      </c>
    </row>
    <row r="46" spans="1:26" ht="153.75" hidden="1" customHeight="1">
      <c r="A46" s="59" t="s">
        <v>32</v>
      </c>
      <c r="B46" s="59" t="s">
        <v>65</v>
      </c>
      <c r="C46" s="58" t="s">
        <v>384</v>
      </c>
      <c r="D46" s="59" t="s">
        <v>385</v>
      </c>
      <c r="E46" s="60" t="s">
        <v>14</v>
      </c>
      <c r="F46" s="59" t="s">
        <v>386</v>
      </c>
      <c r="G46" s="58" t="s">
        <v>137</v>
      </c>
      <c r="H46" s="58" t="s">
        <v>387</v>
      </c>
      <c r="I46" s="78" t="s">
        <v>294</v>
      </c>
      <c r="J46" s="118" t="s">
        <v>388</v>
      </c>
      <c r="K46" s="58" t="s">
        <v>389</v>
      </c>
      <c r="L46" s="58" t="s">
        <v>390</v>
      </c>
      <c r="M46" s="58" t="s">
        <v>391</v>
      </c>
      <c r="N46" s="58" t="s">
        <v>392</v>
      </c>
      <c r="O46" s="58" t="s">
        <v>393</v>
      </c>
      <c r="P46" s="58" t="s">
        <v>394</v>
      </c>
      <c r="Q46" s="58" t="s">
        <v>395</v>
      </c>
      <c r="R46" s="58" t="s">
        <v>396</v>
      </c>
      <c r="S46" s="78"/>
      <c r="T46" s="57"/>
      <c r="U46" s="57"/>
      <c r="V46" s="78"/>
      <c r="W46" s="139" t="s">
        <v>382</v>
      </c>
      <c r="X46" s="68" t="s">
        <v>10</v>
      </c>
      <c r="Y46" s="69">
        <v>45048</v>
      </c>
      <c r="Z46" s="70" t="s">
        <v>397</v>
      </c>
    </row>
    <row r="47" spans="1:26" ht="72.75" hidden="1" customHeight="1">
      <c r="A47" s="59" t="s">
        <v>32</v>
      </c>
      <c r="B47" s="59" t="s">
        <v>68</v>
      </c>
      <c r="C47" s="58" t="s">
        <v>398</v>
      </c>
      <c r="D47" s="59" t="s">
        <v>399</v>
      </c>
      <c r="E47" s="60" t="s">
        <v>14</v>
      </c>
      <c r="F47" s="59" t="s">
        <v>400</v>
      </c>
      <c r="G47" s="58" t="s">
        <v>137</v>
      </c>
      <c r="H47" s="58" t="s">
        <v>154</v>
      </c>
      <c r="I47" s="78" t="s">
        <v>401</v>
      </c>
      <c r="J47" s="118" t="s">
        <v>402</v>
      </c>
      <c r="K47" s="63"/>
      <c r="L47" s="63"/>
      <c r="M47" s="63"/>
      <c r="N47" s="63"/>
      <c r="O47" s="63"/>
      <c r="P47" s="140">
        <f>18/1700</f>
        <v>1.0588235294117647E-2</v>
      </c>
      <c r="Q47" s="63"/>
      <c r="R47" s="65"/>
      <c r="S47" s="65"/>
      <c r="T47" s="65"/>
      <c r="U47" s="65"/>
      <c r="V47" s="66"/>
      <c r="W47" s="82"/>
      <c r="X47" s="68"/>
      <c r="Y47" s="69"/>
      <c r="Z47" s="100"/>
    </row>
    <row r="48" spans="1:26" ht="46.5" hidden="1" customHeight="1">
      <c r="A48" s="59" t="s">
        <v>35</v>
      </c>
      <c r="B48" s="57" t="s">
        <v>403</v>
      </c>
      <c r="C48" s="73" t="s">
        <v>404</v>
      </c>
      <c r="D48" s="59" t="s">
        <v>405</v>
      </c>
      <c r="E48" s="60" t="s">
        <v>14</v>
      </c>
      <c r="F48" s="74" t="s">
        <v>406</v>
      </c>
      <c r="G48" s="58" t="s">
        <v>137</v>
      </c>
      <c r="H48" s="58" t="s">
        <v>407</v>
      </c>
      <c r="I48" s="75" t="s">
        <v>408</v>
      </c>
      <c r="J48" s="121"/>
      <c r="K48" s="65"/>
      <c r="L48" s="65"/>
      <c r="M48" s="65"/>
      <c r="N48" s="65"/>
      <c r="O48" s="65"/>
      <c r="P48" s="65"/>
      <c r="Q48" s="65"/>
      <c r="R48" s="65"/>
      <c r="S48" s="65"/>
      <c r="T48" s="65"/>
      <c r="U48" s="65"/>
      <c r="V48" s="71"/>
      <c r="W48" s="71"/>
      <c r="X48" s="141"/>
      <c r="Y48" s="142"/>
      <c r="Z48" s="70"/>
    </row>
    <row r="49" spans="1:26" ht="86.25" hidden="1" customHeight="1">
      <c r="A49" s="59" t="s">
        <v>57</v>
      </c>
      <c r="B49" s="59" t="s">
        <v>18</v>
      </c>
      <c r="C49" s="58" t="s">
        <v>409</v>
      </c>
      <c r="D49" s="59" t="s">
        <v>410</v>
      </c>
      <c r="E49" s="77" t="s">
        <v>20</v>
      </c>
      <c r="F49" s="59" t="s">
        <v>411</v>
      </c>
      <c r="G49" s="58" t="s">
        <v>137</v>
      </c>
      <c r="H49" s="58" t="s">
        <v>154</v>
      </c>
      <c r="I49" s="78" t="s">
        <v>412</v>
      </c>
      <c r="J49" s="60" t="s">
        <v>413</v>
      </c>
      <c r="K49" s="65"/>
      <c r="L49" s="65"/>
      <c r="M49" s="65"/>
      <c r="N49" s="65"/>
      <c r="O49" s="65"/>
      <c r="P49" s="64"/>
      <c r="Q49" s="65"/>
      <c r="R49" s="65"/>
      <c r="S49" s="65"/>
      <c r="T49" s="65"/>
      <c r="U49" s="65"/>
      <c r="V49" s="66"/>
      <c r="W49" s="76"/>
      <c r="X49" s="68"/>
      <c r="Y49" s="69"/>
      <c r="Z49" s="100"/>
    </row>
    <row r="50" spans="1:26" ht="92.25" hidden="1" customHeight="1">
      <c r="A50" s="59" t="s">
        <v>57</v>
      </c>
      <c r="B50" s="59" t="s">
        <v>18</v>
      </c>
      <c r="C50" s="58" t="s">
        <v>414</v>
      </c>
      <c r="D50" s="59" t="s">
        <v>415</v>
      </c>
      <c r="E50" s="60" t="s">
        <v>14</v>
      </c>
      <c r="F50" s="59" t="s">
        <v>416</v>
      </c>
      <c r="G50" s="58" t="s">
        <v>137</v>
      </c>
      <c r="H50" s="58" t="s">
        <v>417</v>
      </c>
      <c r="I50" s="75" t="s">
        <v>335</v>
      </c>
      <c r="J50" s="60" t="s">
        <v>418</v>
      </c>
      <c r="K50" s="65"/>
      <c r="L50" s="65"/>
      <c r="M50" s="65"/>
      <c r="N50" s="65"/>
      <c r="O50" s="65"/>
      <c r="P50" s="65"/>
      <c r="Q50" s="65"/>
      <c r="R50" s="65"/>
      <c r="S50" s="65"/>
      <c r="T50" s="65"/>
      <c r="U50" s="65"/>
      <c r="V50" s="66"/>
      <c r="W50" s="82"/>
      <c r="X50" s="68"/>
      <c r="Y50" s="69"/>
      <c r="Z50" s="100"/>
    </row>
    <row r="51" spans="1:26" ht="48.75" hidden="1" customHeight="1">
      <c r="A51" s="59" t="s">
        <v>53</v>
      </c>
      <c r="B51" s="59" t="s">
        <v>24</v>
      </c>
      <c r="C51" s="58" t="s">
        <v>419</v>
      </c>
      <c r="D51" s="59" t="s">
        <v>420</v>
      </c>
      <c r="E51" s="60" t="s">
        <v>20</v>
      </c>
      <c r="F51" s="86" t="s">
        <v>421</v>
      </c>
      <c r="G51" s="58" t="s">
        <v>137</v>
      </c>
      <c r="H51" s="143" t="s">
        <v>167</v>
      </c>
      <c r="I51" s="75" t="s">
        <v>422</v>
      </c>
      <c r="J51" s="121" t="s">
        <v>288</v>
      </c>
      <c r="K51" s="65"/>
      <c r="L51" s="65"/>
      <c r="M51" s="65"/>
      <c r="N51" s="65"/>
      <c r="O51" s="65"/>
      <c r="P51" s="65"/>
      <c r="Q51" s="65"/>
      <c r="R51" s="64"/>
      <c r="S51" s="65"/>
      <c r="T51" s="65"/>
      <c r="U51" s="65"/>
      <c r="V51" s="101"/>
      <c r="W51" s="117"/>
      <c r="X51" s="68"/>
      <c r="Y51" s="69"/>
      <c r="Z51" s="70"/>
    </row>
    <row r="52" spans="1:26" ht="59.25" hidden="1" customHeight="1">
      <c r="A52" s="59" t="s">
        <v>53</v>
      </c>
      <c r="B52" s="59" t="s">
        <v>24</v>
      </c>
      <c r="C52" s="58" t="s">
        <v>423</v>
      </c>
      <c r="D52" s="59" t="s">
        <v>424</v>
      </c>
      <c r="E52" s="60" t="s">
        <v>14</v>
      </c>
      <c r="F52" s="74" t="s">
        <v>425</v>
      </c>
      <c r="G52" s="58" t="s">
        <v>137</v>
      </c>
      <c r="H52" s="73" t="s">
        <v>154</v>
      </c>
      <c r="I52" s="75" t="s">
        <v>422</v>
      </c>
      <c r="J52" s="121" t="s">
        <v>426</v>
      </c>
      <c r="K52" s="65"/>
      <c r="L52" s="65"/>
      <c r="M52" s="65"/>
      <c r="N52" s="65"/>
      <c r="O52" s="65"/>
      <c r="P52" s="64"/>
      <c r="Q52" s="65"/>
      <c r="R52" s="65"/>
      <c r="S52" s="65"/>
      <c r="T52" s="65"/>
      <c r="U52" s="65"/>
      <c r="V52" s="66"/>
      <c r="W52" s="117"/>
      <c r="X52" s="68"/>
      <c r="Y52" s="69"/>
      <c r="Z52" s="70"/>
    </row>
    <row r="53" spans="1:26" ht="27" hidden="1" customHeight="1">
      <c r="A53" s="59" t="s">
        <v>38</v>
      </c>
      <c r="B53" s="59" t="s">
        <v>72</v>
      </c>
      <c r="C53" s="58" t="s">
        <v>427</v>
      </c>
      <c r="D53" s="59" t="s">
        <v>428</v>
      </c>
      <c r="E53" s="60" t="s">
        <v>14</v>
      </c>
      <c r="F53" s="74" t="s">
        <v>429</v>
      </c>
      <c r="G53" s="58" t="s">
        <v>137</v>
      </c>
      <c r="H53" s="73" t="s">
        <v>275</v>
      </c>
      <c r="I53" s="75" t="s">
        <v>430</v>
      </c>
      <c r="J53" s="121" t="s">
        <v>431</v>
      </c>
      <c r="K53" s="65"/>
      <c r="L53" s="65"/>
      <c r="M53" s="65"/>
      <c r="N53" s="65"/>
      <c r="O53" s="65"/>
      <c r="P53" s="64"/>
      <c r="Q53" s="65"/>
      <c r="R53" s="65"/>
      <c r="S53" s="65"/>
      <c r="T53" s="65"/>
      <c r="U53" s="65"/>
      <c r="V53" s="66"/>
      <c r="W53" s="117"/>
      <c r="X53" s="68"/>
      <c r="Y53" s="69"/>
      <c r="Z53" s="70"/>
    </row>
    <row r="54" spans="1:26" ht="48.75" hidden="1" customHeight="1">
      <c r="A54" s="59" t="s">
        <v>38</v>
      </c>
      <c r="B54" s="59" t="s">
        <v>72</v>
      </c>
      <c r="C54" s="58" t="s">
        <v>432</v>
      </c>
      <c r="D54" s="59" t="s">
        <v>433</v>
      </c>
      <c r="E54" s="60" t="s">
        <v>14</v>
      </c>
      <c r="F54" s="74" t="s">
        <v>434</v>
      </c>
      <c r="G54" s="58" t="s">
        <v>137</v>
      </c>
      <c r="H54" s="73" t="s">
        <v>146</v>
      </c>
      <c r="I54" s="75" t="s">
        <v>430</v>
      </c>
      <c r="J54" s="121" t="s">
        <v>435</v>
      </c>
      <c r="K54" s="65"/>
      <c r="L54" s="65"/>
      <c r="M54" s="65"/>
      <c r="N54" s="65"/>
      <c r="O54" s="65"/>
      <c r="P54" s="64"/>
      <c r="Q54" s="65"/>
      <c r="R54" s="65"/>
      <c r="S54" s="65"/>
      <c r="T54" s="65"/>
      <c r="U54" s="65"/>
      <c r="V54" s="66"/>
      <c r="W54" s="117"/>
      <c r="X54" s="68"/>
      <c r="Y54" s="69"/>
      <c r="Z54" s="70"/>
    </row>
    <row r="55" spans="1:26" ht="27" hidden="1" customHeight="1">
      <c r="A55" s="59" t="s">
        <v>38</v>
      </c>
      <c r="B55" s="59" t="s">
        <v>72</v>
      </c>
      <c r="C55" s="58" t="s">
        <v>436</v>
      </c>
      <c r="D55" s="59" t="s">
        <v>437</v>
      </c>
      <c r="E55" s="60" t="s">
        <v>14</v>
      </c>
      <c r="F55" s="74" t="s">
        <v>438</v>
      </c>
      <c r="G55" s="58" t="s">
        <v>137</v>
      </c>
      <c r="H55" s="73" t="s">
        <v>275</v>
      </c>
      <c r="I55" s="75" t="s">
        <v>430</v>
      </c>
      <c r="J55" s="144" t="s">
        <v>435</v>
      </c>
      <c r="K55" s="145"/>
      <c r="L55" s="145"/>
      <c r="M55" s="145"/>
      <c r="N55" s="65"/>
      <c r="O55" s="65"/>
      <c r="P55" s="64"/>
      <c r="Q55" s="65"/>
      <c r="R55" s="65"/>
      <c r="S55" s="65"/>
      <c r="T55" s="65"/>
      <c r="U55" s="65"/>
      <c r="V55" s="66"/>
      <c r="W55" s="117"/>
      <c r="X55" s="68"/>
      <c r="Y55" s="69"/>
      <c r="Z55" s="70"/>
    </row>
    <row r="56" spans="1:26" ht="52.5" hidden="1" customHeight="1">
      <c r="A56" s="59" t="s">
        <v>38</v>
      </c>
      <c r="B56" s="59" t="s">
        <v>72</v>
      </c>
      <c r="C56" s="58" t="s">
        <v>439</v>
      </c>
      <c r="D56" s="59" t="s">
        <v>440</v>
      </c>
      <c r="E56" s="60" t="s">
        <v>14</v>
      </c>
      <c r="F56" s="74" t="s">
        <v>441</v>
      </c>
      <c r="G56" s="58" t="s">
        <v>137</v>
      </c>
      <c r="H56" s="73" t="s">
        <v>205</v>
      </c>
      <c r="I56" s="146" t="s">
        <v>430</v>
      </c>
      <c r="J56" s="147" t="s">
        <v>442</v>
      </c>
      <c r="K56" s="148">
        <v>0</v>
      </c>
      <c r="L56" s="148">
        <v>0</v>
      </c>
      <c r="M56" s="148">
        <v>0</v>
      </c>
      <c r="N56" s="149"/>
      <c r="O56" s="65"/>
      <c r="P56" s="64"/>
      <c r="Q56" s="65"/>
      <c r="R56" s="65"/>
      <c r="S56" s="65"/>
      <c r="T56" s="65"/>
      <c r="U56" s="65"/>
      <c r="V56" s="66"/>
      <c r="W56" s="150" t="s">
        <v>443</v>
      </c>
      <c r="X56" s="68"/>
      <c r="Y56" s="69"/>
      <c r="Z56" s="151" t="s">
        <v>444</v>
      </c>
    </row>
    <row r="57" spans="1:26" ht="44.25" hidden="1" customHeight="1">
      <c r="A57" s="59" t="s">
        <v>38</v>
      </c>
      <c r="B57" s="59" t="s">
        <v>72</v>
      </c>
      <c r="C57" s="58" t="s">
        <v>445</v>
      </c>
      <c r="D57" s="59" t="s">
        <v>446</v>
      </c>
      <c r="E57" s="60" t="s">
        <v>8</v>
      </c>
      <c r="F57" s="74" t="s">
        <v>447</v>
      </c>
      <c r="G57" s="58" t="s">
        <v>137</v>
      </c>
      <c r="H57" s="73" t="s">
        <v>275</v>
      </c>
      <c r="I57" s="75" t="s">
        <v>87</v>
      </c>
      <c r="J57" s="87" t="s">
        <v>448</v>
      </c>
      <c r="K57" s="152"/>
      <c r="L57" s="152"/>
      <c r="M57" s="152"/>
      <c r="N57" s="65"/>
      <c r="O57" s="65"/>
      <c r="P57" s="64"/>
      <c r="Q57" s="65"/>
      <c r="R57" s="65"/>
      <c r="S57" s="65"/>
      <c r="T57" s="65"/>
      <c r="U57" s="65"/>
      <c r="V57" s="66"/>
      <c r="W57" s="117"/>
      <c r="X57" s="68"/>
      <c r="Y57" s="69"/>
      <c r="Z57" s="70"/>
    </row>
    <row r="58" spans="1:26" ht="43.5" hidden="1" customHeight="1">
      <c r="A58" s="59" t="s">
        <v>38</v>
      </c>
      <c r="B58" s="59" t="s">
        <v>66</v>
      </c>
      <c r="C58" s="58" t="s">
        <v>449</v>
      </c>
      <c r="D58" s="59" t="s">
        <v>450</v>
      </c>
      <c r="E58" s="60" t="s">
        <v>14</v>
      </c>
      <c r="F58" s="74" t="s">
        <v>451</v>
      </c>
      <c r="G58" s="58" t="s">
        <v>137</v>
      </c>
      <c r="H58" s="73" t="s">
        <v>275</v>
      </c>
      <c r="I58" s="75" t="s">
        <v>430</v>
      </c>
      <c r="J58" s="121" t="s">
        <v>452</v>
      </c>
      <c r="K58" s="65"/>
      <c r="L58" s="65"/>
      <c r="M58" s="65"/>
      <c r="N58" s="65"/>
      <c r="O58" s="65"/>
      <c r="P58" s="64"/>
      <c r="Q58" s="65"/>
      <c r="R58" s="65"/>
      <c r="S58" s="65"/>
      <c r="T58" s="65"/>
      <c r="U58" s="65"/>
      <c r="V58" s="66"/>
      <c r="W58" s="117"/>
      <c r="X58" s="68"/>
      <c r="Y58" s="69"/>
      <c r="Z58" s="70"/>
    </row>
    <row r="59" spans="1:26" ht="11.25" hidden="1" customHeight="1">
      <c r="A59" s="153"/>
      <c r="B59" s="154">
        <f>COUNTA(B3:B58)</f>
        <v>56</v>
      </c>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row>
    <row r="60" spans="1:26" ht="11.25" customHeight="1">
      <c r="A60" s="157" t="s">
        <v>453</v>
      </c>
      <c r="B60" s="154"/>
      <c r="C60" s="155"/>
      <c r="D60" s="156"/>
      <c r="E60" s="153"/>
      <c r="F60" s="157" t="s">
        <v>454</v>
      </c>
      <c r="G60" s="153"/>
      <c r="H60" s="153"/>
      <c r="I60" s="155"/>
      <c r="J60" s="153"/>
      <c r="K60" s="153"/>
      <c r="L60" s="153"/>
      <c r="M60" s="153"/>
      <c r="N60" s="153"/>
      <c r="O60" s="153"/>
      <c r="P60" s="153"/>
      <c r="Q60" s="153"/>
      <c r="R60" s="153"/>
      <c r="S60" s="153"/>
      <c r="T60" s="153"/>
      <c r="U60" s="153"/>
      <c r="V60" s="153"/>
      <c r="W60" s="153"/>
      <c r="X60" s="153"/>
      <c r="Y60" s="153"/>
      <c r="Z60" s="153"/>
    </row>
    <row r="61" spans="1:26" ht="20.25" customHeight="1">
      <c r="A61" s="158" t="s">
        <v>74</v>
      </c>
      <c r="B61" s="159" t="s">
        <v>75</v>
      </c>
      <c r="C61" s="160" t="s">
        <v>455</v>
      </c>
      <c r="D61" s="161" t="s">
        <v>456</v>
      </c>
      <c r="E61" s="153"/>
      <c r="F61" s="158" t="s">
        <v>74</v>
      </c>
      <c r="G61" s="159" t="s">
        <v>75</v>
      </c>
      <c r="H61" s="160" t="s">
        <v>455</v>
      </c>
      <c r="I61" s="161" t="s">
        <v>456</v>
      </c>
      <c r="J61" s="153"/>
      <c r="K61" s="162"/>
      <c r="L61" s="154"/>
      <c r="M61" s="155"/>
      <c r="N61" s="156"/>
      <c r="O61" s="153"/>
      <c r="P61" s="153"/>
      <c r="Q61" s="153"/>
      <c r="R61" s="153"/>
      <c r="S61" s="153"/>
      <c r="T61" s="153"/>
      <c r="U61" s="153"/>
      <c r="V61" s="153"/>
      <c r="W61" s="153"/>
      <c r="X61" s="153"/>
      <c r="Y61" s="153"/>
      <c r="Z61" s="153"/>
    </row>
    <row r="62" spans="1:26" ht="33" customHeight="1">
      <c r="A62" s="163" t="s">
        <v>47</v>
      </c>
      <c r="B62" s="164">
        <v>10</v>
      </c>
      <c r="C62" s="165">
        <f t="shared" ref="C62:C77" si="0">+B62/$B$78</f>
        <v>0.17241379310344829</v>
      </c>
      <c r="D62" s="166" t="s">
        <v>457</v>
      </c>
      <c r="E62" s="153"/>
      <c r="F62" s="163" t="s">
        <v>47</v>
      </c>
      <c r="G62" s="164">
        <v>10</v>
      </c>
      <c r="H62" s="165">
        <f t="shared" ref="H62:H76" si="1">+G62/$B$78</f>
        <v>0.17241379310344829</v>
      </c>
      <c r="I62" s="166" t="s">
        <v>457</v>
      </c>
      <c r="J62" s="153"/>
      <c r="K62" s="167"/>
      <c r="L62" s="167"/>
      <c r="M62" s="168"/>
      <c r="N62" s="167"/>
      <c r="O62" s="153"/>
      <c r="P62" s="153"/>
      <c r="Q62" s="153"/>
      <c r="R62" s="153"/>
      <c r="S62" s="153"/>
      <c r="T62" s="153"/>
      <c r="U62" s="153"/>
      <c r="V62" s="153"/>
      <c r="W62" s="153"/>
      <c r="X62" s="153"/>
      <c r="Y62" s="153"/>
      <c r="Z62" s="153"/>
    </row>
    <row r="63" spans="1:26" ht="66" customHeight="1">
      <c r="A63" s="169" t="s">
        <v>38</v>
      </c>
      <c r="B63" s="170">
        <v>6</v>
      </c>
      <c r="C63" s="171">
        <f t="shared" si="0"/>
        <v>0.10344827586206896</v>
      </c>
      <c r="D63" s="172" t="s">
        <v>458</v>
      </c>
      <c r="E63" s="153"/>
      <c r="F63" s="169" t="s">
        <v>23</v>
      </c>
      <c r="G63" s="170">
        <v>5</v>
      </c>
      <c r="H63" s="171">
        <f t="shared" si="1"/>
        <v>8.6206896551724144E-2</v>
      </c>
      <c r="I63" s="172" t="s">
        <v>459</v>
      </c>
      <c r="J63" s="153"/>
      <c r="K63" s="173"/>
      <c r="L63" s="155"/>
      <c r="M63" s="174"/>
      <c r="N63" s="173"/>
      <c r="O63" s="153"/>
      <c r="P63" s="153"/>
      <c r="Q63" s="153"/>
      <c r="R63" s="153"/>
      <c r="S63" s="153"/>
      <c r="T63" s="153"/>
      <c r="U63" s="153"/>
      <c r="V63" s="153"/>
      <c r="W63" s="153"/>
      <c r="X63" s="153"/>
      <c r="Y63" s="153"/>
      <c r="Z63" s="153"/>
    </row>
    <row r="64" spans="1:26" ht="33" customHeight="1">
      <c r="A64" s="169" t="s">
        <v>23</v>
      </c>
      <c r="B64" s="170">
        <v>6</v>
      </c>
      <c r="C64" s="171">
        <f t="shared" si="0"/>
        <v>0.10344827586206896</v>
      </c>
      <c r="D64" s="172" t="s">
        <v>460</v>
      </c>
      <c r="E64" s="153"/>
      <c r="F64" s="169" t="s">
        <v>27</v>
      </c>
      <c r="G64" s="170">
        <v>5</v>
      </c>
      <c r="H64" s="171">
        <f t="shared" si="1"/>
        <v>8.6206896551724144E-2</v>
      </c>
      <c r="I64" s="172" t="s">
        <v>461</v>
      </c>
      <c r="J64" s="153"/>
      <c r="K64" s="173"/>
      <c r="L64" s="155"/>
      <c r="M64" s="174"/>
      <c r="N64" s="173"/>
      <c r="O64" s="153"/>
      <c r="P64" s="153"/>
      <c r="Q64" s="153"/>
      <c r="R64" s="153"/>
      <c r="S64" s="153"/>
      <c r="T64" s="153"/>
      <c r="U64" s="153"/>
      <c r="V64" s="153"/>
      <c r="W64" s="153"/>
      <c r="X64" s="153"/>
      <c r="Y64" s="153"/>
      <c r="Z64" s="153"/>
    </row>
    <row r="65" spans="1:26" ht="42.75" customHeight="1">
      <c r="A65" s="169" t="s">
        <v>27</v>
      </c>
      <c r="B65" s="170">
        <v>6</v>
      </c>
      <c r="C65" s="171">
        <f t="shared" si="0"/>
        <v>0.10344827586206896</v>
      </c>
      <c r="D65" s="172" t="s">
        <v>462</v>
      </c>
      <c r="E65" s="153"/>
      <c r="F65" s="169" t="s">
        <v>32</v>
      </c>
      <c r="G65" s="170">
        <v>4</v>
      </c>
      <c r="H65" s="171">
        <f t="shared" si="1"/>
        <v>6.8965517241379309E-2</v>
      </c>
      <c r="I65" s="172" t="s">
        <v>463</v>
      </c>
      <c r="J65" s="153"/>
      <c r="K65" s="173"/>
      <c r="L65" s="155"/>
      <c r="M65" s="174"/>
      <c r="N65" s="173"/>
      <c r="O65" s="153"/>
      <c r="P65" s="153"/>
      <c r="Q65" s="153"/>
      <c r="R65" s="153"/>
      <c r="S65" s="153"/>
      <c r="T65" s="153"/>
      <c r="U65" s="153"/>
      <c r="V65" s="153"/>
      <c r="W65" s="153"/>
      <c r="X65" s="153"/>
      <c r="Y65" s="153"/>
      <c r="Z65" s="153"/>
    </row>
    <row r="66" spans="1:26" ht="36" customHeight="1">
      <c r="A66" s="169" t="s">
        <v>32</v>
      </c>
      <c r="B66" s="170">
        <v>5</v>
      </c>
      <c r="C66" s="171">
        <f t="shared" si="0"/>
        <v>8.6206896551724144E-2</v>
      </c>
      <c r="D66" s="172" t="s">
        <v>464</v>
      </c>
      <c r="E66" s="153"/>
      <c r="F66" s="169" t="s">
        <v>44</v>
      </c>
      <c r="G66" s="170">
        <v>3</v>
      </c>
      <c r="H66" s="171">
        <f t="shared" si="1"/>
        <v>5.1724137931034482E-2</v>
      </c>
      <c r="I66" s="175"/>
      <c r="J66" s="153"/>
      <c r="K66" s="173"/>
      <c r="L66" s="155"/>
      <c r="M66" s="174"/>
      <c r="N66" s="173"/>
      <c r="O66" s="153"/>
      <c r="P66" s="153"/>
      <c r="Q66" s="153"/>
      <c r="R66" s="153"/>
      <c r="S66" s="153"/>
      <c r="T66" s="153"/>
      <c r="U66" s="153"/>
      <c r="V66" s="153"/>
      <c r="W66" s="153"/>
      <c r="X66" s="153"/>
      <c r="Y66" s="153"/>
      <c r="Z66" s="153"/>
    </row>
    <row r="67" spans="1:26" ht="11.25" customHeight="1">
      <c r="A67" s="169" t="s">
        <v>29</v>
      </c>
      <c r="B67" s="170">
        <v>4</v>
      </c>
      <c r="C67" s="171">
        <f t="shared" si="0"/>
        <v>6.8965517241379309E-2</v>
      </c>
      <c r="D67" s="175"/>
      <c r="E67" s="153"/>
      <c r="F67" s="169" t="s">
        <v>29</v>
      </c>
      <c r="G67" s="170">
        <v>3</v>
      </c>
      <c r="H67" s="171">
        <f t="shared" si="1"/>
        <v>5.1724137931034482E-2</v>
      </c>
      <c r="I67" s="175"/>
      <c r="J67" s="153"/>
      <c r="K67" s="173"/>
      <c r="L67" s="155"/>
      <c r="M67" s="174"/>
      <c r="N67" s="173"/>
      <c r="O67" s="153"/>
      <c r="P67" s="153"/>
      <c r="Q67" s="153"/>
      <c r="R67" s="153"/>
      <c r="S67" s="153"/>
      <c r="T67" s="153"/>
      <c r="U67" s="153"/>
      <c r="V67" s="153"/>
      <c r="W67" s="153"/>
      <c r="X67" s="153"/>
      <c r="Y67" s="153"/>
      <c r="Z67" s="153"/>
    </row>
    <row r="68" spans="1:26" ht="11.25" customHeight="1">
      <c r="A68" s="169" t="s">
        <v>44</v>
      </c>
      <c r="B68" s="170">
        <v>3</v>
      </c>
      <c r="C68" s="171">
        <f t="shared" si="0"/>
        <v>5.1724137931034482E-2</v>
      </c>
      <c r="D68" s="175"/>
      <c r="E68" s="153"/>
      <c r="F68" s="169" t="s">
        <v>5</v>
      </c>
      <c r="G68" s="170">
        <v>2</v>
      </c>
      <c r="H68" s="171">
        <f t="shared" si="1"/>
        <v>3.4482758620689655E-2</v>
      </c>
      <c r="I68" s="172"/>
      <c r="J68" s="153"/>
      <c r="K68" s="173"/>
      <c r="L68" s="155"/>
      <c r="M68" s="174"/>
      <c r="N68" s="155"/>
      <c r="O68" s="153"/>
      <c r="P68" s="153"/>
      <c r="Q68" s="153"/>
      <c r="R68" s="153"/>
      <c r="S68" s="153"/>
      <c r="T68" s="153"/>
      <c r="U68" s="153"/>
      <c r="V68" s="153"/>
      <c r="W68" s="153"/>
      <c r="X68" s="153"/>
      <c r="Y68" s="153"/>
      <c r="Z68" s="153"/>
    </row>
    <row r="69" spans="1:26" ht="26.25" customHeight="1">
      <c r="A69" s="169" t="s">
        <v>5</v>
      </c>
      <c r="B69" s="170">
        <v>3</v>
      </c>
      <c r="C69" s="171">
        <f t="shared" si="0"/>
        <v>5.1724137931034482E-2</v>
      </c>
      <c r="D69" s="172"/>
      <c r="E69" s="153"/>
      <c r="F69" s="169" t="s">
        <v>11</v>
      </c>
      <c r="G69" s="170">
        <v>2</v>
      </c>
      <c r="H69" s="171">
        <f t="shared" si="1"/>
        <v>3.4482758620689655E-2</v>
      </c>
      <c r="I69" s="175"/>
      <c r="J69" s="153"/>
      <c r="K69" s="173"/>
      <c r="L69" s="155"/>
      <c r="M69" s="174"/>
      <c r="N69" s="155"/>
      <c r="O69" s="153"/>
      <c r="P69" s="153"/>
      <c r="Q69" s="153"/>
      <c r="R69" s="153"/>
      <c r="S69" s="153"/>
      <c r="T69" s="153"/>
      <c r="U69" s="153"/>
      <c r="V69" s="153"/>
      <c r="W69" s="153"/>
      <c r="X69" s="153"/>
      <c r="Y69" s="153"/>
      <c r="Z69" s="153"/>
    </row>
    <row r="70" spans="1:26" ht="15.75" customHeight="1">
      <c r="A70" s="169" t="s">
        <v>11</v>
      </c>
      <c r="B70" s="170">
        <v>2</v>
      </c>
      <c r="C70" s="171">
        <f t="shared" si="0"/>
        <v>3.4482758620689655E-2</v>
      </c>
      <c r="D70" s="175"/>
      <c r="E70" s="153"/>
      <c r="F70" s="169" t="s">
        <v>56</v>
      </c>
      <c r="G70" s="170">
        <v>2</v>
      </c>
      <c r="H70" s="171">
        <f t="shared" si="1"/>
        <v>3.4482758620689655E-2</v>
      </c>
      <c r="I70" s="175"/>
      <c r="J70" s="153"/>
      <c r="K70" s="173"/>
      <c r="L70" s="155"/>
      <c r="M70" s="174"/>
      <c r="N70" s="173"/>
      <c r="O70" s="153"/>
      <c r="P70" s="153"/>
      <c r="Q70" s="153"/>
      <c r="R70" s="153"/>
      <c r="S70" s="153"/>
      <c r="T70" s="153"/>
      <c r="U70" s="153"/>
      <c r="V70" s="153"/>
      <c r="W70" s="153"/>
      <c r="X70" s="153"/>
      <c r="Y70" s="153"/>
      <c r="Z70" s="153"/>
    </row>
    <row r="71" spans="1:26" ht="11.25" customHeight="1">
      <c r="A71" s="169" t="s">
        <v>56</v>
      </c>
      <c r="B71" s="170">
        <v>2</v>
      </c>
      <c r="C71" s="171">
        <f t="shared" si="0"/>
        <v>3.4482758620689655E-2</v>
      </c>
      <c r="D71" s="175"/>
      <c r="E71" s="153"/>
      <c r="F71" s="169" t="s">
        <v>50</v>
      </c>
      <c r="G71" s="170">
        <v>2</v>
      </c>
      <c r="H71" s="171">
        <f t="shared" si="1"/>
        <v>3.4482758620689655E-2</v>
      </c>
      <c r="I71" s="175"/>
      <c r="J71" s="153"/>
      <c r="K71" s="173"/>
      <c r="L71" s="155"/>
      <c r="M71" s="174"/>
      <c r="N71" s="155"/>
      <c r="O71" s="153"/>
      <c r="P71" s="153"/>
      <c r="Q71" s="153"/>
      <c r="R71" s="153"/>
      <c r="S71" s="153"/>
      <c r="T71" s="153"/>
      <c r="U71" s="153"/>
      <c r="V71" s="153"/>
      <c r="W71" s="153"/>
      <c r="X71" s="153"/>
      <c r="Y71" s="153"/>
      <c r="Z71" s="153"/>
    </row>
    <row r="72" spans="1:26" ht="11.25" customHeight="1">
      <c r="A72" s="169" t="s">
        <v>50</v>
      </c>
      <c r="B72" s="170">
        <v>2</v>
      </c>
      <c r="C72" s="171">
        <f t="shared" si="0"/>
        <v>3.4482758620689655E-2</v>
      </c>
      <c r="D72" s="175"/>
      <c r="E72" s="153"/>
      <c r="F72" s="169" t="s">
        <v>17</v>
      </c>
      <c r="G72" s="170">
        <v>2</v>
      </c>
      <c r="H72" s="171">
        <f t="shared" si="1"/>
        <v>3.4482758620689655E-2</v>
      </c>
      <c r="I72" s="175"/>
      <c r="J72" s="153"/>
      <c r="K72" s="173"/>
      <c r="L72" s="155"/>
      <c r="M72" s="174"/>
      <c r="N72" s="155"/>
      <c r="O72" s="153"/>
      <c r="P72" s="153"/>
      <c r="Q72" s="153"/>
      <c r="R72" s="153"/>
      <c r="S72" s="153"/>
      <c r="T72" s="153"/>
      <c r="U72" s="153"/>
      <c r="V72" s="153"/>
      <c r="W72" s="153"/>
      <c r="X72" s="153"/>
      <c r="Y72" s="153"/>
      <c r="Z72" s="153"/>
    </row>
    <row r="73" spans="1:26" ht="11.25" customHeight="1">
      <c r="A73" s="169" t="s">
        <v>17</v>
      </c>
      <c r="B73" s="170">
        <v>2</v>
      </c>
      <c r="C73" s="171">
        <f t="shared" si="0"/>
        <v>3.4482758620689655E-2</v>
      </c>
      <c r="D73" s="175"/>
      <c r="E73" s="153"/>
      <c r="F73" s="169" t="s">
        <v>41</v>
      </c>
      <c r="G73" s="170">
        <v>2</v>
      </c>
      <c r="H73" s="171">
        <f t="shared" si="1"/>
        <v>3.4482758620689655E-2</v>
      </c>
      <c r="I73" s="175"/>
      <c r="J73" s="153"/>
      <c r="K73" s="173"/>
      <c r="L73" s="155"/>
      <c r="M73" s="174"/>
      <c r="N73" s="155"/>
      <c r="O73" s="153"/>
      <c r="P73" s="153"/>
      <c r="Q73" s="153"/>
      <c r="R73" s="153"/>
      <c r="S73" s="153"/>
      <c r="T73" s="153"/>
      <c r="U73" s="153"/>
      <c r="V73" s="153"/>
      <c r="W73" s="153"/>
      <c r="X73" s="153"/>
      <c r="Y73" s="153"/>
      <c r="Z73" s="153"/>
    </row>
    <row r="74" spans="1:26" ht="11.25" customHeight="1">
      <c r="A74" s="169" t="s">
        <v>41</v>
      </c>
      <c r="B74" s="170">
        <v>2</v>
      </c>
      <c r="C74" s="171">
        <f t="shared" si="0"/>
        <v>3.4482758620689655E-2</v>
      </c>
      <c r="D74" s="175"/>
      <c r="E74" s="153"/>
      <c r="F74" s="169" t="s">
        <v>57</v>
      </c>
      <c r="G74" s="170">
        <v>2</v>
      </c>
      <c r="H74" s="171">
        <f t="shared" si="1"/>
        <v>3.4482758620689655E-2</v>
      </c>
      <c r="I74" s="175"/>
      <c r="J74" s="153"/>
      <c r="K74" s="173"/>
      <c r="L74" s="155"/>
      <c r="M74" s="174"/>
      <c r="N74" s="155"/>
      <c r="O74" s="153"/>
      <c r="P74" s="153"/>
      <c r="Q74" s="153"/>
      <c r="R74" s="153"/>
      <c r="S74" s="153"/>
      <c r="T74" s="153"/>
      <c r="U74" s="153"/>
      <c r="V74" s="153"/>
      <c r="W74" s="153"/>
      <c r="X74" s="153"/>
      <c r="Y74" s="153"/>
      <c r="Z74" s="153"/>
    </row>
    <row r="75" spans="1:26" ht="11.25" customHeight="1">
      <c r="A75" s="169" t="s">
        <v>57</v>
      </c>
      <c r="B75" s="170">
        <v>2</v>
      </c>
      <c r="C75" s="171">
        <f t="shared" si="0"/>
        <v>3.4482758620689655E-2</v>
      </c>
      <c r="D75" s="175"/>
      <c r="E75" s="153"/>
      <c r="F75" s="169" t="s">
        <v>53</v>
      </c>
      <c r="G75" s="170">
        <v>2</v>
      </c>
      <c r="H75" s="171">
        <f t="shared" si="1"/>
        <v>3.4482758620689655E-2</v>
      </c>
      <c r="I75" s="175"/>
      <c r="J75" s="153"/>
      <c r="K75" s="173"/>
      <c r="L75" s="155"/>
      <c r="M75" s="174"/>
      <c r="N75" s="155"/>
      <c r="O75" s="153"/>
      <c r="P75" s="153"/>
      <c r="Q75" s="153"/>
      <c r="R75" s="153"/>
      <c r="S75" s="153"/>
      <c r="T75" s="153"/>
      <c r="U75" s="153"/>
      <c r="V75" s="153"/>
      <c r="W75" s="153"/>
      <c r="X75" s="153"/>
      <c r="Y75" s="153"/>
      <c r="Z75" s="153"/>
    </row>
    <row r="76" spans="1:26" ht="11.25" customHeight="1">
      <c r="A76" s="169" t="s">
        <v>53</v>
      </c>
      <c r="B76" s="170">
        <v>2</v>
      </c>
      <c r="C76" s="171">
        <f t="shared" si="0"/>
        <v>3.4482758620689655E-2</v>
      </c>
      <c r="D76" s="175"/>
      <c r="E76" s="153"/>
      <c r="F76" s="176" t="s">
        <v>35</v>
      </c>
      <c r="G76" s="177">
        <v>1</v>
      </c>
      <c r="H76" s="171">
        <f t="shared" si="1"/>
        <v>1.7241379310344827E-2</v>
      </c>
      <c r="I76" s="175"/>
      <c r="J76" s="153"/>
      <c r="K76" s="173"/>
      <c r="L76" s="155"/>
      <c r="M76" s="174"/>
      <c r="N76" s="155"/>
      <c r="O76" s="153"/>
      <c r="P76" s="153"/>
      <c r="Q76" s="153"/>
      <c r="R76" s="153"/>
      <c r="S76" s="153"/>
      <c r="T76" s="153"/>
      <c r="U76" s="153"/>
      <c r="V76" s="153"/>
      <c r="W76" s="153"/>
      <c r="X76" s="153"/>
      <c r="Y76" s="153"/>
      <c r="Z76" s="153"/>
    </row>
    <row r="77" spans="1:26" ht="15.75" customHeight="1">
      <c r="A77" s="176" t="s">
        <v>35</v>
      </c>
      <c r="B77" s="177">
        <v>1</v>
      </c>
      <c r="C77" s="171">
        <f t="shared" si="0"/>
        <v>1.7241379310344827E-2</v>
      </c>
      <c r="D77" s="175"/>
      <c r="E77" s="153"/>
      <c r="F77" s="178" t="s">
        <v>104</v>
      </c>
      <c r="G77" s="179">
        <f>SUM(G62:G76)</f>
        <v>47</v>
      </c>
      <c r="H77" s="180"/>
      <c r="I77" s="181"/>
      <c r="J77" s="153"/>
      <c r="K77" s="173"/>
      <c r="L77" s="155"/>
      <c r="M77" s="174"/>
      <c r="N77" s="155"/>
      <c r="O77" s="153"/>
      <c r="P77" s="153"/>
      <c r="Q77" s="153"/>
      <c r="R77" s="153"/>
      <c r="S77" s="153"/>
      <c r="T77" s="153"/>
      <c r="U77" s="153"/>
      <c r="V77" s="153"/>
      <c r="W77" s="153"/>
      <c r="X77" s="153"/>
      <c r="Y77" s="153"/>
      <c r="Z77" s="153"/>
    </row>
    <row r="78" spans="1:26" ht="11.25" customHeight="1">
      <c r="A78" s="178" t="s">
        <v>104</v>
      </c>
      <c r="B78" s="179">
        <f>SUM(B62:B77)</f>
        <v>58</v>
      </c>
      <c r="C78" s="180"/>
      <c r="D78" s="181"/>
      <c r="E78" s="153"/>
      <c r="J78" s="153"/>
      <c r="K78" s="173"/>
      <c r="L78" s="155"/>
      <c r="M78" s="174"/>
      <c r="N78" s="155"/>
      <c r="O78" s="153"/>
      <c r="P78" s="153"/>
      <c r="Q78" s="153"/>
      <c r="R78" s="153"/>
      <c r="S78" s="153"/>
      <c r="T78" s="153"/>
      <c r="U78" s="153"/>
      <c r="V78" s="153"/>
      <c r="W78" s="153"/>
      <c r="X78" s="153"/>
      <c r="Y78" s="153"/>
      <c r="Z78" s="153"/>
    </row>
    <row r="79" spans="1:26" ht="11.25" customHeight="1">
      <c r="E79" s="153"/>
      <c r="F79" s="156"/>
      <c r="G79" s="153"/>
      <c r="H79" s="153"/>
      <c r="I79" s="155"/>
      <c r="J79" s="153"/>
      <c r="K79" s="182"/>
      <c r="L79" s="183"/>
      <c r="M79" s="155"/>
      <c r="N79" s="156"/>
      <c r="O79" s="153"/>
      <c r="P79" s="153"/>
      <c r="Q79" s="153"/>
      <c r="R79" s="153"/>
      <c r="S79" s="153"/>
      <c r="T79" s="153"/>
      <c r="U79" s="153"/>
      <c r="V79" s="153"/>
      <c r="W79" s="153"/>
      <c r="X79" s="153"/>
      <c r="Y79" s="153"/>
      <c r="Z79" s="153"/>
    </row>
    <row r="80" spans="1:26"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row>
    <row r="81" spans="1:26" ht="11.25" customHeight="1">
      <c r="A81" s="184" t="s">
        <v>465</v>
      </c>
      <c r="B81" s="154"/>
      <c r="C81" s="155"/>
      <c r="D81" s="156"/>
      <c r="E81" s="153"/>
      <c r="F81" s="185" t="s">
        <v>466</v>
      </c>
      <c r="G81" s="153"/>
      <c r="H81" s="153"/>
      <c r="I81" s="155"/>
      <c r="J81" s="153"/>
      <c r="K81" s="153"/>
      <c r="L81" s="153"/>
      <c r="M81" s="153"/>
      <c r="N81" s="153"/>
      <c r="O81" s="153"/>
      <c r="P81" s="153"/>
      <c r="Q81" s="153"/>
      <c r="R81" s="153"/>
      <c r="S81" s="153"/>
      <c r="T81" s="153"/>
      <c r="U81" s="153"/>
      <c r="V81" s="153"/>
      <c r="W81" s="153"/>
      <c r="X81" s="153"/>
      <c r="Y81" s="153"/>
      <c r="Z81" s="153"/>
    </row>
    <row r="82" spans="1:26" ht="31.5" customHeight="1">
      <c r="A82" s="158" t="s">
        <v>74</v>
      </c>
      <c r="B82" s="160" t="s">
        <v>75</v>
      </c>
      <c r="C82" s="160" t="s">
        <v>467</v>
      </c>
      <c r="D82" s="186" t="s">
        <v>468</v>
      </c>
      <c r="E82" s="153"/>
      <c r="F82" s="187" t="s">
        <v>74</v>
      </c>
      <c r="G82" s="188" t="s">
        <v>75</v>
      </c>
      <c r="H82" s="189" t="s">
        <v>469</v>
      </c>
      <c r="I82" s="155"/>
      <c r="J82" s="153"/>
      <c r="K82" s="153"/>
      <c r="L82" s="153"/>
      <c r="M82" s="153"/>
      <c r="N82" s="153"/>
      <c r="O82" s="153"/>
      <c r="P82" s="153"/>
      <c r="Q82" s="153"/>
      <c r="R82" s="153"/>
      <c r="S82" s="153"/>
      <c r="T82" s="153"/>
      <c r="U82" s="153"/>
      <c r="V82" s="153"/>
      <c r="W82" s="153"/>
      <c r="X82" s="153"/>
      <c r="Y82" s="153"/>
      <c r="Z82" s="153"/>
    </row>
    <row r="83" spans="1:26" ht="11.25" customHeight="1">
      <c r="A83" s="163" t="s">
        <v>41</v>
      </c>
      <c r="B83" s="164">
        <v>3</v>
      </c>
      <c r="C83" s="164">
        <v>0</v>
      </c>
      <c r="D83" s="165">
        <f t="shared" ref="D83:D99" si="2">+C83/B83</f>
        <v>0</v>
      </c>
      <c r="E83" s="153"/>
      <c r="F83" s="163" t="s">
        <v>17</v>
      </c>
      <c r="G83" s="170">
        <v>7</v>
      </c>
      <c r="H83" s="190">
        <f>+G83/G99</f>
        <v>0.1076923076923077</v>
      </c>
      <c r="I83" s="155"/>
      <c r="J83" s="153"/>
      <c r="K83" s="153"/>
      <c r="L83" s="153"/>
      <c r="M83" s="153"/>
      <c r="N83" s="153"/>
      <c r="O83" s="153"/>
      <c r="P83" s="153"/>
      <c r="Q83" s="153"/>
      <c r="R83" s="153"/>
      <c r="S83" s="153"/>
      <c r="T83" s="153"/>
      <c r="U83" s="153"/>
      <c r="V83" s="153"/>
      <c r="W83" s="153"/>
      <c r="X83" s="153"/>
      <c r="Y83" s="153"/>
      <c r="Z83" s="153"/>
    </row>
    <row r="84" spans="1:26" ht="11.25" customHeight="1">
      <c r="A84" s="169" t="s">
        <v>53</v>
      </c>
      <c r="B84" s="170">
        <v>3</v>
      </c>
      <c r="C84" s="170">
        <v>0</v>
      </c>
      <c r="D84" s="165">
        <f t="shared" si="2"/>
        <v>0</v>
      </c>
      <c r="E84" s="153"/>
      <c r="F84" s="163" t="s">
        <v>47</v>
      </c>
      <c r="G84" s="164">
        <v>6</v>
      </c>
      <c r="H84" s="190">
        <f>+G84/G99</f>
        <v>9.2307692307692313E-2</v>
      </c>
      <c r="I84" s="155"/>
      <c r="J84" s="153"/>
      <c r="K84" s="153"/>
      <c r="L84" s="153"/>
      <c r="M84" s="153"/>
      <c r="N84" s="153"/>
      <c r="O84" s="153"/>
      <c r="P84" s="153"/>
      <c r="Q84" s="153"/>
      <c r="R84" s="153"/>
      <c r="S84" s="153"/>
      <c r="T84" s="153"/>
      <c r="U84" s="153"/>
      <c r="V84" s="153"/>
      <c r="W84" s="153"/>
      <c r="X84" s="153"/>
      <c r="Y84" s="153"/>
      <c r="Z84" s="153"/>
    </row>
    <row r="85" spans="1:26" ht="11.25" customHeight="1">
      <c r="A85" s="169" t="s">
        <v>47</v>
      </c>
      <c r="B85" s="170">
        <v>6</v>
      </c>
      <c r="C85" s="170">
        <v>1</v>
      </c>
      <c r="D85" s="165">
        <f t="shared" si="2"/>
        <v>0.16666666666666666</v>
      </c>
      <c r="E85" s="153"/>
      <c r="F85" s="169" t="s">
        <v>38</v>
      </c>
      <c r="G85" s="170">
        <v>6</v>
      </c>
      <c r="H85" s="190">
        <f>+G85/G99</f>
        <v>9.2307692307692313E-2</v>
      </c>
      <c r="I85" s="155"/>
      <c r="J85" s="153"/>
      <c r="K85" s="153"/>
      <c r="L85" s="153"/>
      <c r="M85" s="153"/>
      <c r="N85" s="153"/>
      <c r="O85" s="153"/>
      <c r="P85" s="153"/>
      <c r="Q85" s="153"/>
      <c r="R85" s="153"/>
      <c r="S85" s="153"/>
      <c r="T85" s="153"/>
      <c r="U85" s="153"/>
      <c r="V85" s="153"/>
      <c r="W85" s="153"/>
      <c r="X85" s="153"/>
      <c r="Y85" s="153"/>
      <c r="Z85" s="153"/>
    </row>
    <row r="86" spans="1:26" ht="22.5" customHeight="1">
      <c r="A86" s="169" t="s">
        <v>38</v>
      </c>
      <c r="B86" s="170">
        <v>6</v>
      </c>
      <c r="C86" s="170">
        <v>1</v>
      </c>
      <c r="D86" s="165">
        <f t="shared" si="2"/>
        <v>0.16666666666666666</v>
      </c>
      <c r="E86" s="153"/>
      <c r="F86" s="169" t="s">
        <v>23</v>
      </c>
      <c r="G86" s="170">
        <v>6</v>
      </c>
      <c r="H86" s="190">
        <f>+G86/G99</f>
        <v>9.2307692307692313E-2</v>
      </c>
      <c r="I86" s="155"/>
      <c r="J86" s="153"/>
      <c r="K86" s="153"/>
      <c r="L86" s="153"/>
      <c r="M86" s="153"/>
      <c r="N86" s="153"/>
      <c r="O86" s="153"/>
      <c r="P86" s="153"/>
      <c r="Q86" s="153"/>
      <c r="R86" s="153"/>
      <c r="S86" s="153"/>
      <c r="T86" s="153"/>
      <c r="U86" s="153"/>
      <c r="V86" s="153"/>
      <c r="W86" s="153"/>
      <c r="X86" s="153"/>
      <c r="Y86" s="153"/>
      <c r="Z86" s="153"/>
    </row>
    <row r="87" spans="1:26" ht="24.75" customHeight="1">
      <c r="A87" s="169" t="s">
        <v>29</v>
      </c>
      <c r="B87" s="170">
        <v>4</v>
      </c>
      <c r="C87" s="170">
        <v>1</v>
      </c>
      <c r="D87" s="165">
        <f t="shared" si="2"/>
        <v>0.25</v>
      </c>
      <c r="E87" s="153"/>
      <c r="F87" s="169" t="s">
        <v>27</v>
      </c>
      <c r="G87" s="170">
        <v>6</v>
      </c>
      <c r="H87" s="190">
        <f>+G87/G99</f>
        <v>9.2307692307692313E-2</v>
      </c>
      <c r="I87" s="155"/>
      <c r="J87" s="153"/>
      <c r="K87" s="153"/>
      <c r="L87" s="153"/>
      <c r="M87" s="153"/>
      <c r="N87" s="153"/>
      <c r="O87" s="153"/>
      <c r="P87" s="153"/>
      <c r="Q87" s="153"/>
      <c r="R87" s="153"/>
      <c r="S87" s="153"/>
      <c r="T87" s="153"/>
      <c r="U87" s="153"/>
      <c r="V87" s="153"/>
      <c r="W87" s="153"/>
      <c r="X87" s="153"/>
      <c r="Y87" s="153"/>
      <c r="Z87" s="153"/>
    </row>
    <row r="88" spans="1:26" ht="11.25" customHeight="1">
      <c r="A88" s="169" t="s">
        <v>17</v>
      </c>
      <c r="B88" s="170">
        <v>3</v>
      </c>
      <c r="C88" s="170">
        <v>1</v>
      </c>
      <c r="D88" s="165">
        <f t="shared" si="2"/>
        <v>0.33333333333333331</v>
      </c>
      <c r="E88" s="153"/>
      <c r="F88" s="169" t="s">
        <v>32</v>
      </c>
      <c r="G88" s="170">
        <v>5</v>
      </c>
      <c r="H88" s="190">
        <f>+G88/G99</f>
        <v>7.6923076923076927E-2</v>
      </c>
      <c r="I88" s="155"/>
      <c r="J88" s="153"/>
      <c r="K88" s="153"/>
      <c r="L88" s="153"/>
      <c r="M88" s="153"/>
      <c r="N88" s="153"/>
      <c r="O88" s="153"/>
      <c r="P88" s="153"/>
      <c r="Q88" s="153"/>
      <c r="R88" s="153"/>
      <c r="S88" s="153"/>
      <c r="T88" s="153"/>
      <c r="U88" s="153"/>
      <c r="V88" s="153"/>
      <c r="W88" s="153"/>
      <c r="X88" s="153"/>
      <c r="Y88" s="153"/>
      <c r="Z88" s="153"/>
    </row>
    <row r="89" spans="1:26" ht="11.25" customHeight="1">
      <c r="A89" s="176" t="s">
        <v>57</v>
      </c>
      <c r="B89" s="177">
        <v>2</v>
      </c>
      <c r="C89" s="177">
        <v>1</v>
      </c>
      <c r="D89" s="191">
        <f t="shared" si="2"/>
        <v>0.5</v>
      </c>
      <c r="E89" s="153"/>
      <c r="F89" s="169" t="s">
        <v>29</v>
      </c>
      <c r="G89" s="170">
        <v>4</v>
      </c>
      <c r="H89" s="190">
        <f>+G89/G99</f>
        <v>6.1538461538461542E-2</v>
      </c>
      <c r="I89" s="155"/>
      <c r="J89" s="153"/>
      <c r="K89" s="153"/>
      <c r="L89" s="153"/>
      <c r="M89" s="153"/>
      <c r="N89" s="153"/>
      <c r="O89" s="153"/>
      <c r="P89" s="153"/>
      <c r="Q89" s="153"/>
      <c r="R89" s="153"/>
      <c r="S89" s="153"/>
      <c r="T89" s="153"/>
      <c r="U89" s="153"/>
      <c r="V89" s="153"/>
      <c r="W89" s="153"/>
      <c r="X89" s="153"/>
      <c r="Y89" s="153"/>
      <c r="Z89" s="153"/>
    </row>
    <row r="90" spans="1:26" ht="11.25" customHeight="1">
      <c r="A90" s="169" t="s">
        <v>32</v>
      </c>
      <c r="B90" s="170">
        <v>5</v>
      </c>
      <c r="C90" s="170">
        <v>3</v>
      </c>
      <c r="D90" s="165">
        <f t="shared" si="2"/>
        <v>0.6</v>
      </c>
      <c r="E90" s="153"/>
      <c r="F90" s="176" t="s">
        <v>35</v>
      </c>
      <c r="G90" s="177">
        <v>4</v>
      </c>
      <c r="H90" s="190">
        <f>+G90/G99</f>
        <v>6.1538461538461542E-2</v>
      </c>
      <c r="I90" s="155"/>
      <c r="J90" s="153"/>
      <c r="K90" s="153"/>
      <c r="L90" s="153"/>
      <c r="M90" s="153"/>
      <c r="N90" s="153"/>
      <c r="O90" s="153"/>
      <c r="P90" s="153"/>
      <c r="Q90" s="153"/>
      <c r="R90" s="153"/>
      <c r="S90" s="153"/>
      <c r="T90" s="153"/>
      <c r="U90" s="153"/>
      <c r="V90" s="153"/>
      <c r="W90" s="153"/>
      <c r="X90" s="153"/>
      <c r="Y90" s="153"/>
      <c r="Z90" s="153"/>
    </row>
    <row r="91" spans="1:26" ht="11.25" customHeight="1">
      <c r="A91" s="169" t="s">
        <v>23</v>
      </c>
      <c r="B91" s="170">
        <v>6</v>
      </c>
      <c r="C91" s="170">
        <v>4</v>
      </c>
      <c r="D91" s="165">
        <f t="shared" si="2"/>
        <v>0.66666666666666663</v>
      </c>
      <c r="E91" s="153"/>
      <c r="F91" s="169" t="s">
        <v>44</v>
      </c>
      <c r="G91" s="170">
        <v>3</v>
      </c>
      <c r="H91" s="190">
        <f>+G91/G99</f>
        <v>4.6153846153846156E-2</v>
      </c>
      <c r="I91" s="155"/>
      <c r="J91" s="153"/>
      <c r="K91" s="153"/>
      <c r="L91" s="153"/>
      <c r="M91" s="153"/>
      <c r="N91" s="153"/>
      <c r="O91" s="153"/>
      <c r="P91" s="153"/>
      <c r="Q91" s="153"/>
      <c r="R91" s="153"/>
      <c r="S91" s="153"/>
      <c r="T91" s="153"/>
      <c r="U91" s="153"/>
      <c r="V91" s="153"/>
      <c r="W91" s="153"/>
      <c r="X91" s="153"/>
      <c r="Y91" s="153"/>
      <c r="Z91" s="153"/>
    </row>
    <row r="92" spans="1:26" ht="11.25" customHeight="1">
      <c r="A92" s="169" t="s">
        <v>5</v>
      </c>
      <c r="B92" s="170">
        <v>3</v>
      </c>
      <c r="C92" s="170">
        <v>2</v>
      </c>
      <c r="D92" s="165">
        <f t="shared" si="2"/>
        <v>0.66666666666666663</v>
      </c>
      <c r="E92" s="153"/>
      <c r="F92" s="169" t="s">
        <v>5</v>
      </c>
      <c r="G92" s="170">
        <v>3</v>
      </c>
      <c r="H92" s="190">
        <f>+G92/G99</f>
        <v>4.6153846153846156E-2</v>
      </c>
      <c r="I92" s="155"/>
      <c r="J92" s="153"/>
      <c r="K92" s="153"/>
      <c r="L92" s="153"/>
      <c r="M92" s="153"/>
      <c r="N92" s="153"/>
      <c r="O92" s="153"/>
      <c r="P92" s="153"/>
      <c r="Q92" s="153"/>
      <c r="R92" s="153"/>
      <c r="S92" s="153"/>
      <c r="T92" s="153"/>
      <c r="U92" s="153"/>
      <c r="V92" s="153"/>
      <c r="W92" s="153"/>
      <c r="X92" s="153"/>
      <c r="Y92" s="153"/>
      <c r="Z92" s="153"/>
    </row>
    <row r="93" spans="1:26" ht="11.25" customHeight="1">
      <c r="A93" s="192" t="s">
        <v>27</v>
      </c>
      <c r="B93" s="193">
        <v>6</v>
      </c>
      <c r="C93" s="193">
        <v>6</v>
      </c>
      <c r="D93" s="194">
        <f t="shared" si="2"/>
        <v>1</v>
      </c>
      <c r="E93" s="153"/>
      <c r="F93" s="169" t="s">
        <v>50</v>
      </c>
      <c r="G93" s="170">
        <v>3</v>
      </c>
      <c r="H93" s="190">
        <f>+G93/G99</f>
        <v>4.6153846153846156E-2</v>
      </c>
      <c r="I93" s="155"/>
      <c r="J93" s="153"/>
      <c r="K93" s="153"/>
      <c r="L93" s="153"/>
      <c r="M93" s="153"/>
      <c r="N93" s="153"/>
      <c r="O93" s="153"/>
      <c r="P93" s="153"/>
      <c r="Q93" s="153"/>
      <c r="R93" s="153"/>
      <c r="S93" s="153"/>
      <c r="T93" s="153"/>
      <c r="U93" s="153"/>
      <c r="V93" s="153"/>
      <c r="W93" s="153"/>
      <c r="X93" s="153"/>
      <c r="Y93" s="153"/>
      <c r="Z93" s="153"/>
    </row>
    <row r="94" spans="1:26" ht="11.25" customHeight="1">
      <c r="A94" s="192" t="s">
        <v>35</v>
      </c>
      <c r="B94" s="193">
        <v>4</v>
      </c>
      <c r="C94" s="193">
        <v>4</v>
      </c>
      <c r="D94" s="194">
        <f t="shared" si="2"/>
        <v>1</v>
      </c>
      <c r="E94" s="153"/>
      <c r="F94" s="169" t="s">
        <v>41</v>
      </c>
      <c r="G94" s="170">
        <v>3</v>
      </c>
      <c r="H94" s="190">
        <f>+G94/G99</f>
        <v>4.6153846153846156E-2</v>
      </c>
      <c r="I94" s="155"/>
      <c r="J94" s="153"/>
      <c r="K94" s="153"/>
      <c r="L94" s="153"/>
      <c r="M94" s="153"/>
      <c r="N94" s="153"/>
      <c r="O94" s="153"/>
      <c r="P94" s="153"/>
      <c r="Q94" s="153"/>
      <c r="R94" s="153"/>
      <c r="S94" s="153"/>
      <c r="T94" s="153"/>
      <c r="U94" s="153"/>
      <c r="V94" s="153"/>
      <c r="W94" s="153"/>
      <c r="X94" s="153"/>
      <c r="Y94" s="153"/>
      <c r="Z94" s="153"/>
    </row>
    <row r="95" spans="1:26" ht="11.25" customHeight="1">
      <c r="A95" s="192" t="s">
        <v>44</v>
      </c>
      <c r="B95" s="193">
        <v>3</v>
      </c>
      <c r="C95" s="193">
        <v>3</v>
      </c>
      <c r="D95" s="194">
        <f t="shared" si="2"/>
        <v>1</v>
      </c>
      <c r="E95" s="153"/>
      <c r="F95" s="169" t="s">
        <v>53</v>
      </c>
      <c r="G95" s="170">
        <v>3</v>
      </c>
      <c r="H95" s="190">
        <f>+G95/G99</f>
        <v>4.6153846153846156E-2</v>
      </c>
      <c r="I95" s="155"/>
      <c r="J95" s="153"/>
      <c r="K95" s="153"/>
      <c r="L95" s="153"/>
      <c r="M95" s="153"/>
      <c r="N95" s="153"/>
      <c r="O95" s="153"/>
      <c r="P95" s="153"/>
      <c r="Q95" s="153"/>
      <c r="R95" s="153"/>
      <c r="S95" s="153"/>
      <c r="T95" s="153"/>
      <c r="U95" s="153"/>
      <c r="V95" s="153"/>
      <c r="W95" s="153"/>
      <c r="X95" s="153"/>
      <c r="Y95" s="153"/>
      <c r="Z95" s="153"/>
    </row>
    <row r="96" spans="1:26" ht="11.25" customHeight="1">
      <c r="A96" s="192" t="s">
        <v>50</v>
      </c>
      <c r="B96" s="193">
        <v>3</v>
      </c>
      <c r="C96" s="193">
        <v>3</v>
      </c>
      <c r="D96" s="194">
        <f t="shared" si="2"/>
        <v>1</v>
      </c>
      <c r="E96" s="153"/>
      <c r="F96" s="169" t="s">
        <v>57</v>
      </c>
      <c r="G96" s="170">
        <v>2</v>
      </c>
      <c r="H96" s="190">
        <f>+G96/G99</f>
        <v>3.0769230769230771E-2</v>
      </c>
      <c r="I96" s="155"/>
      <c r="J96" s="153"/>
      <c r="K96" s="153"/>
      <c r="L96" s="153"/>
      <c r="M96" s="153"/>
      <c r="N96" s="153"/>
      <c r="O96" s="153"/>
      <c r="P96" s="153"/>
      <c r="Q96" s="153"/>
      <c r="R96" s="153"/>
      <c r="S96" s="153"/>
      <c r="T96" s="153"/>
      <c r="U96" s="153"/>
      <c r="V96" s="153"/>
      <c r="W96" s="153"/>
      <c r="X96" s="153"/>
      <c r="Y96" s="153"/>
      <c r="Z96" s="153"/>
    </row>
    <row r="97" spans="1:26" ht="11.25" customHeight="1">
      <c r="A97" s="192" t="s">
        <v>11</v>
      </c>
      <c r="B97" s="193">
        <v>2</v>
      </c>
      <c r="C97" s="193">
        <v>2</v>
      </c>
      <c r="D97" s="194">
        <f t="shared" si="2"/>
        <v>1</v>
      </c>
      <c r="E97" s="153"/>
      <c r="F97" s="169" t="s">
        <v>11</v>
      </c>
      <c r="G97" s="170">
        <v>2</v>
      </c>
      <c r="H97" s="190">
        <f>+G97/G99</f>
        <v>3.0769230769230771E-2</v>
      </c>
      <c r="I97" s="155"/>
      <c r="J97" s="153"/>
      <c r="K97" s="153"/>
      <c r="L97" s="153"/>
      <c r="M97" s="153"/>
      <c r="N97" s="153"/>
      <c r="O97" s="153"/>
      <c r="P97" s="153"/>
      <c r="Q97" s="153"/>
      <c r="R97" s="153"/>
      <c r="S97" s="153"/>
      <c r="T97" s="153"/>
      <c r="U97" s="153"/>
      <c r="V97" s="153"/>
      <c r="W97" s="153"/>
      <c r="X97" s="153"/>
      <c r="Y97" s="153"/>
      <c r="Z97" s="153"/>
    </row>
    <row r="98" spans="1:26" ht="11.25" customHeight="1">
      <c r="A98" s="192" t="s">
        <v>56</v>
      </c>
      <c r="B98" s="193">
        <v>2</v>
      </c>
      <c r="C98" s="193">
        <v>2</v>
      </c>
      <c r="D98" s="194">
        <f t="shared" si="2"/>
        <v>1</v>
      </c>
      <c r="E98" s="153"/>
      <c r="F98" s="195" t="s">
        <v>56</v>
      </c>
      <c r="G98" s="196">
        <v>2</v>
      </c>
      <c r="H98" s="197">
        <f>+G98/G99</f>
        <v>3.0769230769230771E-2</v>
      </c>
      <c r="I98" s="155"/>
      <c r="J98" s="153"/>
      <c r="K98" s="153"/>
      <c r="L98" s="153"/>
      <c r="M98" s="153"/>
      <c r="N98" s="153"/>
      <c r="O98" s="153"/>
      <c r="P98" s="153"/>
      <c r="Q98" s="153"/>
      <c r="R98" s="153"/>
      <c r="S98" s="153"/>
      <c r="T98" s="153"/>
      <c r="U98" s="153"/>
      <c r="V98" s="153"/>
      <c r="W98" s="153"/>
      <c r="X98" s="153"/>
      <c r="Y98" s="153"/>
      <c r="Z98" s="153"/>
    </row>
    <row r="99" spans="1:26" ht="11.25" customHeight="1">
      <c r="A99" s="178" t="s">
        <v>104</v>
      </c>
      <c r="B99" s="179">
        <f t="shared" ref="B99:C99" si="3">SUM(B83:B98)</f>
        <v>61</v>
      </c>
      <c r="C99" s="198">
        <f t="shared" si="3"/>
        <v>34</v>
      </c>
      <c r="D99" s="199">
        <f t="shared" si="2"/>
        <v>0.55737704918032782</v>
      </c>
      <c r="E99" s="153"/>
      <c r="F99" s="200" t="s">
        <v>104</v>
      </c>
      <c r="G99" s="201">
        <f>SUBTOTAL(9,G83:G98)</f>
        <v>65</v>
      </c>
      <c r="H99" s="174"/>
      <c r="I99" s="155"/>
      <c r="J99" s="153"/>
      <c r="K99" s="153"/>
      <c r="L99" s="153"/>
      <c r="M99" s="153"/>
      <c r="N99" s="153"/>
      <c r="O99" s="153"/>
      <c r="P99" s="153"/>
      <c r="Q99" s="153"/>
      <c r="R99" s="153"/>
      <c r="S99" s="153"/>
      <c r="T99" s="153"/>
      <c r="U99" s="153"/>
      <c r="V99" s="153"/>
      <c r="W99" s="153"/>
      <c r="X99" s="153"/>
      <c r="Y99" s="153"/>
      <c r="Z99" s="153"/>
    </row>
    <row r="100" spans="1:26" ht="11.25" customHeight="1">
      <c r="A100" s="153" t="s">
        <v>470</v>
      </c>
      <c r="B100" s="154"/>
      <c r="C100" s="155"/>
      <c r="D100" s="156"/>
      <c r="E100" s="153"/>
      <c r="H100" s="153"/>
      <c r="I100" s="155"/>
      <c r="J100" s="153"/>
      <c r="K100" s="153"/>
      <c r="L100" s="153"/>
      <c r="M100" s="153"/>
      <c r="N100" s="153"/>
      <c r="O100" s="153"/>
      <c r="P100" s="153"/>
      <c r="Q100" s="153"/>
      <c r="R100" s="153"/>
      <c r="S100" s="153"/>
      <c r="T100" s="153"/>
      <c r="U100" s="153"/>
      <c r="V100" s="153"/>
      <c r="W100" s="153"/>
      <c r="X100" s="153"/>
      <c r="Y100" s="153"/>
      <c r="Z100" s="153"/>
    </row>
    <row r="101" spans="1:26"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row>
    <row r="102" spans="1:26"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row>
    <row r="103" spans="1:26"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row>
    <row r="104" spans="1:26"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row>
    <row r="105" spans="1:26"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row>
    <row r="106" spans="1:26"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row>
    <row r="107" spans="1:26"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row>
    <row r="108" spans="1:26"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row>
    <row r="109" spans="1:26"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row>
    <row r="110" spans="1:26"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row>
    <row r="111" spans="1:26"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row>
    <row r="112" spans="1:26"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row>
    <row r="113" spans="1:26"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row>
    <row r="114" spans="1:26"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row>
    <row r="115" spans="1:26"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row>
    <row r="116" spans="1:26"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row>
    <row r="117" spans="1:26"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row>
    <row r="118" spans="1:26"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row>
    <row r="119" spans="1:26"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row>
    <row r="120" spans="1:26"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row>
    <row r="121" spans="1:26"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row>
    <row r="122" spans="1:26"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row>
    <row r="123" spans="1:26"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row>
    <row r="124" spans="1:26"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row>
    <row r="125" spans="1:26"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row>
    <row r="126" spans="1:26"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row>
    <row r="127" spans="1:26"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row>
    <row r="128" spans="1:26"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row>
    <row r="129" spans="1:26"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row>
    <row r="130" spans="1:26"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row>
    <row r="131" spans="1:26"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row>
    <row r="132" spans="1:26"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row>
    <row r="133" spans="1:26"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row>
    <row r="134" spans="1:26"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row>
    <row r="135" spans="1:26"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row>
    <row r="136" spans="1:26"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row>
    <row r="137" spans="1:26"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row>
    <row r="138" spans="1:26"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row>
    <row r="139" spans="1:26"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row>
    <row r="140" spans="1:26"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row>
    <row r="141" spans="1:26"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row>
    <row r="142" spans="1:26"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row>
    <row r="143" spans="1:26"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row>
    <row r="144" spans="1:26"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row>
    <row r="145" spans="1:26"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row>
    <row r="146" spans="1:26"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row>
    <row r="147" spans="1:26"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row>
    <row r="148" spans="1:26"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row>
    <row r="149" spans="1:26"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row>
    <row r="150" spans="1:26"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row>
    <row r="151" spans="1:26"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row>
    <row r="152" spans="1:26"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row>
    <row r="153" spans="1:26"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row>
    <row r="154" spans="1:26"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row>
    <row r="155" spans="1:26"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row>
    <row r="156" spans="1:26"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row>
    <row r="157" spans="1:26"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row>
    <row r="158" spans="1:26"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row>
    <row r="159" spans="1:26"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row>
    <row r="160" spans="1:26"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row>
    <row r="161" spans="1:26"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row>
    <row r="162" spans="1:26"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row>
    <row r="163" spans="1:26"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row>
    <row r="164" spans="1:26"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row>
    <row r="165" spans="1:26"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row>
    <row r="166" spans="1:26"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row>
    <row r="167" spans="1:26"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row>
    <row r="168" spans="1:26"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row>
    <row r="169" spans="1:26"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row>
    <row r="170" spans="1:26"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row>
    <row r="171" spans="1:26"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row>
    <row r="172" spans="1:26"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row>
    <row r="173" spans="1:26"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row>
    <row r="174" spans="1:26"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row>
    <row r="175" spans="1:26"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row>
    <row r="176" spans="1:26"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row>
    <row r="177" spans="1:26"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row>
    <row r="178" spans="1:26"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row>
    <row r="179" spans="1:26"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row>
    <row r="180" spans="1:26"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row>
    <row r="181" spans="1:26"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row>
    <row r="182" spans="1:26"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row>
    <row r="183" spans="1:26"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row>
    <row r="184" spans="1:26"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row>
    <row r="185" spans="1:26"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row>
    <row r="186" spans="1:26"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row>
    <row r="187" spans="1:26"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row>
    <row r="188" spans="1:26"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row>
    <row r="189" spans="1:26"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row>
    <row r="190" spans="1:26"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row>
    <row r="191" spans="1:26"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row>
    <row r="192" spans="1:26"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row>
    <row r="193" spans="1:26"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row>
    <row r="194" spans="1:26"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row>
    <row r="195" spans="1:26"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row>
    <row r="196" spans="1:26"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row>
    <row r="197" spans="1:26"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row>
    <row r="198" spans="1:26"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row>
    <row r="199" spans="1:26"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row>
    <row r="200" spans="1:26"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row>
    <row r="201" spans="1:26"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row>
    <row r="202" spans="1:26"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row>
    <row r="203" spans="1:26"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row>
    <row r="204" spans="1:26"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row>
    <row r="205" spans="1:26"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row>
    <row r="206" spans="1:26"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row>
    <row r="207" spans="1:26"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row>
    <row r="208" spans="1:26"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row>
    <row r="209" spans="1:26"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row>
    <row r="210" spans="1:26"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row>
    <row r="211" spans="1:26"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row>
    <row r="212" spans="1:26"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row>
    <row r="213" spans="1:26"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row>
    <row r="214" spans="1:26"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row>
    <row r="215" spans="1:26"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row>
    <row r="216" spans="1:26"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row>
    <row r="217" spans="1:26" ht="11.25" customHeight="1">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row>
    <row r="218" spans="1:26" ht="11.25" customHeight="1">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row>
    <row r="219" spans="1:26" ht="11.25" customHeight="1">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row>
    <row r="220" spans="1:26" ht="11.25" customHeight="1">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c r="Z220" s="153"/>
    </row>
    <row r="221" spans="1:26" ht="11.25" customHeight="1">
      <c r="A221" s="153"/>
      <c r="B221" s="154"/>
      <c r="C221" s="155"/>
      <c r="D221" s="156"/>
      <c r="E221" s="153"/>
      <c r="F221" s="156"/>
      <c r="G221" s="153"/>
      <c r="H221" s="153"/>
      <c r="I221" s="155"/>
      <c r="J221" s="153"/>
      <c r="K221" s="153"/>
      <c r="L221" s="153"/>
      <c r="M221" s="153"/>
      <c r="N221" s="153"/>
      <c r="O221" s="153"/>
      <c r="P221" s="153"/>
      <c r="Q221" s="153"/>
      <c r="R221" s="153"/>
      <c r="S221" s="153"/>
      <c r="T221" s="153"/>
      <c r="U221" s="153"/>
      <c r="V221" s="153"/>
      <c r="W221" s="153"/>
      <c r="X221" s="153"/>
      <c r="Y221" s="153"/>
      <c r="Z221" s="153"/>
    </row>
    <row r="222" spans="1:26" ht="11.25" customHeight="1">
      <c r="A222" s="153"/>
      <c r="B222" s="154"/>
      <c r="C222" s="155"/>
      <c r="D222" s="156"/>
      <c r="E222" s="153"/>
      <c r="F222" s="156"/>
      <c r="G222" s="153"/>
      <c r="H222" s="153"/>
      <c r="I222" s="155"/>
      <c r="J222" s="153"/>
      <c r="K222" s="153"/>
      <c r="L222" s="153"/>
      <c r="M222" s="153"/>
      <c r="N222" s="153"/>
      <c r="O222" s="153"/>
      <c r="P222" s="153"/>
      <c r="Q222" s="153"/>
      <c r="R222" s="153"/>
      <c r="S222" s="153"/>
      <c r="T222" s="153"/>
      <c r="U222" s="153"/>
      <c r="V222" s="153"/>
      <c r="W222" s="153"/>
      <c r="X222" s="153"/>
      <c r="Y222" s="153"/>
      <c r="Z222" s="153"/>
    </row>
    <row r="223" spans="1:26" ht="11.25" customHeight="1">
      <c r="A223" s="153"/>
      <c r="B223" s="154"/>
      <c r="C223" s="155"/>
      <c r="D223" s="156"/>
      <c r="E223" s="153"/>
      <c r="F223" s="156"/>
      <c r="G223" s="153"/>
      <c r="H223" s="153"/>
      <c r="I223" s="155"/>
      <c r="J223" s="153"/>
      <c r="K223" s="153"/>
      <c r="L223" s="153"/>
      <c r="M223" s="153"/>
      <c r="N223" s="153"/>
      <c r="O223" s="153"/>
      <c r="P223" s="153"/>
      <c r="Q223" s="153"/>
      <c r="R223" s="153"/>
      <c r="S223" s="153"/>
      <c r="T223" s="153"/>
      <c r="U223" s="153"/>
      <c r="V223" s="153"/>
      <c r="W223" s="153"/>
      <c r="X223" s="153"/>
      <c r="Y223" s="153"/>
      <c r="Z223" s="153"/>
    </row>
    <row r="224" spans="1:26" ht="11.25" customHeight="1">
      <c r="A224" s="153"/>
      <c r="B224" s="154"/>
      <c r="C224" s="155"/>
      <c r="D224" s="156"/>
      <c r="E224" s="153"/>
      <c r="F224" s="156"/>
      <c r="G224" s="153"/>
      <c r="H224" s="153"/>
      <c r="I224" s="155"/>
      <c r="J224" s="153"/>
      <c r="K224" s="153"/>
      <c r="L224" s="153"/>
      <c r="M224" s="153"/>
      <c r="N224" s="153"/>
      <c r="O224" s="153"/>
      <c r="P224" s="153"/>
      <c r="Q224" s="153"/>
      <c r="R224" s="153"/>
      <c r="S224" s="153"/>
      <c r="T224" s="153"/>
      <c r="U224" s="153"/>
      <c r="V224" s="153"/>
      <c r="W224" s="153"/>
      <c r="X224" s="153"/>
      <c r="Y224" s="153"/>
      <c r="Z224" s="153"/>
    </row>
    <row r="225" spans="1:26" ht="11.25" customHeight="1">
      <c r="A225" s="153"/>
      <c r="B225" s="154"/>
      <c r="C225" s="155"/>
      <c r="D225" s="156"/>
      <c r="E225" s="153"/>
      <c r="F225" s="156"/>
      <c r="G225" s="153"/>
      <c r="H225" s="153"/>
      <c r="I225" s="155"/>
      <c r="J225" s="153"/>
      <c r="K225" s="153"/>
      <c r="L225" s="153"/>
      <c r="M225" s="153"/>
      <c r="N225" s="153"/>
      <c r="O225" s="153"/>
      <c r="P225" s="153"/>
      <c r="Q225" s="153"/>
      <c r="R225" s="153"/>
      <c r="S225" s="153"/>
      <c r="T225" s="153"/>
      <c r="U225" s="153"/>
      <c r="V225" s="153"/>
      <c r="W225" s="153"/>
      <c r="X225" s="153"/>
      <c r="Y225" s="153"/>
      <c r="Z225" s="153"/>
    </row>
    <row r="226" spans="1:26" ht="11.25" customHeight="1">
      <c r="A226" s="153"/>
      <c r="B226" s="154"/>
      <c r="C226" s="155"/>
      <c r="D226" s="156"/>
      <c r="E226" s="153"/>
      <c r="F226" s="156"/>
      <c r="G226" s="153"/>
      <c r="H226" s="153"/>
      <c r="I226" s="155"/>
      <c r="J226" s="153"/>
      <c r="K226" s="153"/>
      <c r="L226" s="153"/>
      <c r="M226" s="153"/>
      <c r="N226" s="153"/>
      <c r="O226" s="153"/>
      <c r="P226" s="153"/>
      <c r="Q226" s="153"/>
      <c r="R226" s="153"/>
      <c r="S226" s="153"/>
      <c r="T226" s="153"/>
      <c r="U226" s="153"/>
      <c r="V226" s="153"/>
      <c r="W226" s="153"/>
      <c r="X226" s="153"/>
      <c r="Y226" s="153"/>
      <c r="Z226" s="153"/>
    </row>
    <row r="227" spans="1:26" ht="11.25" customHeight="1">
      <c r="A227" s="153"/>
      <c r="B227" s="154"/>
      <c r="C227" s="155"/>
      <c r="D227" s="156"/>
      <c r="E227" s="153"/>
      <c r="F227" s="156"/>
      <c r="G227" s="153"/>
      <c r="H227" s="153"/>
      <c r="I227" s="155"/>
      <c r="J227" s="153"/>
      <c r="K227" s="153"/>
      <c r="L227" s="153"/>
      <c r="M227" s="153"/>
      <c r="N227" s="153"/>
      <c r="O227" s="153"/>
      <c r="P227" s="153"/>
      <c r="Q227" s="153"/>
      <c r="R227" s="153"/>
      <c r="S227" s="153"/>
      <c r="T227" s="153"/>
      <c r="U227" s="153"/>
      <c r="V227" s="153"/>
      <c r="W227" s="153"/>
      <c r="X227" s="153"/>
      <c r="Y227" s="153"/>
      <c r="Z227" s="153"/>
    </row>
    <row r="228" spans="1:26" ht="11.25" customHeight="1">
      <c r="A228" s="153"/>
      <c r="B228" s="154"/>
      <c r="C228" s="155"/>
      <c r="D228" s="156"/>
      <c r="E228" s="153"/>
      <c r="F228" s="156"/>
      <c r="G228" s="153"/>
      <c r="H228" s="153"/>
      <c r="I228" s="155"/>
      <c r="J228" s="153"/>
      <c r="K228" s="153"/>
      <c r="L228" s="153"/>
      <c r="M228" s="153"/>
      <c r="N228" s="153"/>
      <c r="O228" s="153"/>
      <c r="P228" s="153"/>
      <c r="Q228" s="153"/>
      <c r="R228" s="153"/>
      <c r="S228" s="153"/>
      <c r="T228" s="153"/>
      <c r="U228" s="153"/>
      <c r="V228" s="153"/>
      <c r="W228" s="153"/>
      <c r="X228" s="153"/>
      <c r="Y228" s="153"/>
      <c r="Z228" s="153"/>
    </row>
    <row r="229" spans="1:26" ht="11.25" customHeight="1">
      <c r="A229" s="153"/>
      <c r="B229" s="154"/>
      <c r="C229" s="155"/>
      <c r="D229" s="156"/>
      <c r="E229" s="153"/>
      <c r="F229" s="156"/>
      <c r="G229" s="153"/>
      <c r="H229" s="153"/>
      <c r="I229" s="155"/>
      <c r="J229" s="153"/>
      <c r="K229" s="153"/>
      <c r="L229" s="153"/>
      <c r="M229" s="153"/>
      <c r="N229" s="153"/>
      <c r="O229" s="153"/>
      <c r="P229" s="153"/>
      <c r="Q229" s="153"/>
      <c r="R229" s="153"/>
      <c r="S229" s="153"/>
      <c r="T229" s="153"/>
      <c r="U229" s="153"/>
      <c r="V229" s="153"/>
      <c r="W229" s="153"/>
      <c r="X229" s="153"/>
      <c r="Y229" s="153"/>
      <c r="Z229" s="153"/>
    </row>
    <row r="230" spans="1:26" ht="11.25" customHeight="1">
      <c r="A230" s="153"/>
      <c r="B230" s="154"/>
      <c r="C230" s="155"/>
      <c r="D230" s="156"/>
      <c r="E230" s="153"/>
      <c r="F230" s="156"/>
      <c r="G230" s="153"/>
      <c r="H230" s="153"/>
      <c r="I230" s="155"/>
      <c r="J230" s="153"/>
      <c r="K230" s="153"/>
      <c r="L230" s="153"/>
      <c r="M230" s="153"/>
      <c r="N230" s="153"/>
      <c r="O230" s="153"/>
      <c r="P230" s="153"/>
      <c r="Q230" s="153"/>
      <c r="R230" s="153"/>
      <c r="S230" s="153"/>
      <c r="T230" s="153"/>
      <c r="U230" s="153"/>
      <c r="V230" s="153"/>
      <c r="W230" s="153"/>
      <c r="X230" s="153"/>
      <c r="Y230" s="153"/>
      <c r="Z230" s="153"/>
    </row>
    <row r="231" spans="1:26" ht="11.25" customHeight="1">
      <c r="A231" s="153"/>
      <c r="B231" s="154"/>
      <c r="C231" s="155"/>
      <c r="D231" s="156"/>
      <c r="E231" s="153"/>
      <c r="F231" s="156"/>
      <c r="G231" s="153"/>
      <c r="H231" s="153"/>
      <c r="I231" s="155"/>
      <c r="J231" s="153"/>
      <c r="K231" s="153"/>
      <c r="L231" s="153"/>
      <c r="M231" s="153"/>
      <c r="N231" s="153"/>
      <c r="O231" s="153"/>
      <c r="P231" s="153"/>
      <c r="Q231" s="153"/>
      <c r="R231" s="153"/>
      <c r="S231" s="153"/>
      <c r="T231" s="153"/>
      <c r="U231" s="153"/>
      <c r="V231" s="153"/>
      <c r="W231" s="153"/>
      <c r="X231" s="153"/>
      <c r="Y231" s="153"/>
      <c r="Z231" s="153"/>
    </row>
    <row r="232" spans="1:26" ht="11.25" customHeight="1">
      <c r="A232" s="153"/>
      <c r="B232" s="154"/>
      <c r="C232" s="155"/>
      <c r="D232" s="156"/>
      <c r="E232" s="153"/>
      <c r="F232" s="156"/>
      <c r="G232" s="153"/>
      <c r="H232" s="153"/>
      <c r="I232" s="155"/>
      <c r="J232" s="153"/>
      <c r="K232" s="153"/>
      <c r="L232" s="153"/>
      <c r="M232" s="153"/>
      <c r="N232" s="153"/>
      <c r="O232" s="153"/>
      <c r="P232" s="153"/>
      <c r="Q232" s="153"/>
      <c r="R232" s="153"/>
      <c r="S232" s="153"/>
      <c r="T232" s="153"/>
      <c r="U232" s="153"/>
      <c r="V232" s="153"/>
      <c r="W232" s="153"/>
      <c r="X232" s="153"/>
      <c r="Y232" s="153"/>
      <c r="Z232" s="153"/>
    </row>
    <row r="233" spans="1:26" ht="11.25" customHeight="1">
      <c r="A233" s="153"/>
      <c r="B233" s="154"/>
      <c r="C233" s="155"/>
      <c r="D233" s="156"/>
      <c r="E233" s="153"/>
      <c r="F233" s="156"/>
      <c r="G233" s="153"/>
      <c r="H233" s="153"/>
      <c r="I233" s="155"/>
      <c r="J233" s="153"/>
      <c r="K233" s="153"/>
      <c r="L233" s="153"/>
      <c r="M233" s="153"/>
      <c r="N233" s="153"/>
      <c r="O233" s="153"/>
      <c r="P233" s="153"/>
      <c r="Q233" s="153"/>
      <c r="R233" s="153"/>
      <c r="S233" s="153"/>
      <c r="T233" s="153"/>
      <c r="U233" s="153"/>
      <c r="V233" s="153"/>
      <c r="W233" s="153"/>
      <c r="X233" s="153"/>
      <c r="Y233" s="153"/>
      <c r="Z233" s="153"/>
    </row>
    <row r="234" spans="1:26" ht="11.25" customHeight="1">
      <c r="A234" s="153"/>
      <c r="B234" s="154"/>
      <c r="C234" s="155"/>
      <c r="D234" s="156"/>
      <c r="E234" s="153"/>
      <c r="F234" s="156"/>
      <c r="G234" s="153"/>
      <c r="H234" s="153"/>
      <c r="I234" s="155"/>
      <c r="J234" s="153"/>
      <c r="K234" s="153"/>
      <c r="L234" s="153"/>
      <c r="M234" s="153"/>
      <c r="N234" s="153"/>
      <c r="O234" s="153"/>
      <c r="P234" s="153"/>
      <c r="Q234" s="153"/>
      <c r="R234" s="153"/>
      <c r="S234" s="153"/>
      <c r="T234" s="153"/>
      <c r="U234" s="153"/>
      <c r="V234" s="153"/>
      <c r="W234" s="153"/>
      <c r="X234" s="153"/>
      <c r="Y234" s="153"/>
      <c r="Z234" s="153"/>
    </row>
    <row r="235" spans="1:26" ht="11.25" customHeight="1">
      <c r="A235" s="153"/>
      <c r="B235" s="154"/>
      <c r="C235" s="155"/>
      <c r="D235" s="156"/>
      <c r="E235" s="153"/>
      <c r="F235" s="156"/>
      <c r="G235" s="153"/>
      <c r="H235" s="153"/>
      <c r="I235" s="155"/>
      <c r="J235" s="153"/>
      <c r="K235" s="153"/>
      <c r="L235" s="153"/>
      <c r="M235" s="153"/>
      <c r="N235" s="153"/>
      <c r="O235" s="153"/>
      <c r="P235" s="153"/>
      <c r="Q235" s="153"/>
      <c r="R235" s="153"/>
      <c r="S235" s="153"/>
      <c r="T235" s="153"/>
      <c r="U235" s="153"/>
      <c r="V235" s="153"/>
      <c r="W235" s="153"/>
      <c r="X235" s="153"/>
      <c r="Y235" s="153"/>
      <c r="Z235" s="153"/>
    </row>
    <row r="236" spans="1:26" ht="11.25" customHeight="1">
      <c r="A236" s="153"/>
      <c r="B236" s="154"/>
      <c r="C236" s="155"/>
      <c r="D236" s="156"/>
      <c r="E236" s="153"/>
      <c r="F236" s="156"/>
      <c r="G236" s="153"/>
      <c r="H236" s="153"/>
      <c r="I236" s="155"/>
      <c r="J236" s="153"/>
      <c r="K236" s="153"/>
      <c r="L236" s="153"/>
      <c r="M236" s="153"/>
      <c r="N236" s="153"/>
      <c r="O236" s="153"/>
      <c r="P236" s="153"/>
      <c r="Q236" s="153"/>
      <c r="R236" s="153"/>
      <c r="S236" s="153"/>
      <c r="T236" s="153"/>
      <c r="U236" s="153"/>
      <c r="V236" s="153"/>
      <c r="W236" s="153"/>
      <c r="X236" s="153"/>
      <c r="Y236" s="153"/>
      <c r="Z236" s="153"/>
    </row>
    <row r="237" spans="1:26" ht="11.25" customHeight="1">
      <c r="A237" s="153"/>
      <c r="B237" s="154"/>
      <c r="C237" s="155"/>
      <c r="D237" s="156"/>
      <c r="E237" s="153"/>
      <c r="F237" s="156"/>
      <c r="G237" s="153"/>
      <c r="H237" s="153"/>
      <c r="I237" s="155"/>
      <c r="J237" s="153"/>
      <c r="K237" s="153"/>
      <c r="L237" s="153"/>
      <c r="M237" s="153"/>
      <c r="N237" s="153"/>
      <c r="O237" s="153"/>
      <c r="P237" s="153"/>
      <c r="Q237" s="153"/>
      <c r="R237" s="153"/>
      <c r="S237" s="153"/>
      <c r="T237" s="153"/>
      <c r="U237" s="153"/>
      <c r="V237" s="153"/>
      <c r="W237" s="153"/>
      <c r="X237" s="153"/>
      <c r="Y237" s="153"/>
      <c r="Z237" s="153"/>
    </row>
    <row r="238" spans="1:26" ht="11.25" customHeight="1">
      <c r="A238" s="153"/>
      <c r="B238" s="154"/>
      <c r="C238" s="155"/>
      <c r="D238" s="156"/>
      <c r="E238" s="153"/>
      <c r="F238" s="156"/>
      <c r="G238" s="153"/>
      <c r="H238" s="153"/>
      <c r="I238" s="155"/>
      <c r="J238" s="153"/>
      <c r="K238" s="153"/>
      <c r="L238" s="153"/>
      <c r="M238" s="153"/>
      <c r="N238" s="153"/>
      <c r="O238" s="153"/>
      <c r="P238" s="153"/>
      <c r="Q238" s="153"/>
      <c r="R238" s="153"/>
      <c r="S238" s="153"/>
      <c r="T238" s="153"/>
      <c r="U238" s="153"/>
      <c r="V238" s="153"/>
      <c r="W238" s="153"/>
      <c r="X238" s="153"/>
      <c r="Y238" s="153"/>
      <c r="Z238" s="153"/>
    </row>
    <row r="239" spans="1:26" ht="11.25" customHeight="1">
      <c r="A239" s="153"/>
      <c r="B239" s="154"/>
      <c r="C239" s="155"/>
      <c r="D239" s="156"/>
      <c r="E239" s="153"/>
      <c r="F239" s="156"/>
      <c r="G239" s="153"/>
      <c r="H239" s="153"/>
      <c r="I239" s="155"/>
      <c r="J239" s="153"/>
      <c r="K239" s="153"/>
      <c r="L239" s="153"/>
      <c r="M239" s="153"/>
      <c r="N239" s="153"/>
      <c r="O239" s="153"/>
      <c r="P239" s="153"/>
      <c r="Q239" s="153"/>
      <c r="R239" s="153"/>
      <c r="S239" s="153"/>
      <c r="T239" s="153"/>
      <c r="U239" s="153"/>
      <c r="V239" s="153"/>
      <c r="W239" s="153"/>
      <c r="X239" s="153"/>
      <c r="Y239" s="153"/>
      <c r="Z239" s="153"/>
    </row>
    <row r="240" spans="1:26" ht="11.25" customHeight="1">
      <c r="A240" s="153"/>
      <c r="B240" s="154"/>
      <c r="C240" s="155"/>
      <c r="D240" s="156"/>
      <c r="E240" s="153"/>
      <c r="F240" s="156"/>
      <c r="G240" s="153"/>
      <c r="H240" s="153"/>
      <c r="I240" s="155"/>
      <c r="J240" s="153"/>
      <c r="K240" s="153"/>
      <c r="L240" s="153"/>
      <c r="M240" s="153"/>
      <c r="N240" s="153"/>
      <c r="O240" s="153"/>
      <c r="P240" s="153"/>
      <c r="Q240" s="153"/>
      <c r="R240" s="153"/>
      <c r="S240" s="153"/>
      <c r="T240" s="153"/>
      <c r="U240" s="153"/>
      <c r="V240" s="153"/>
      <c r="W240" s="153"/>
      <c r="X240" s="153"/>
      <c r="Y240" s="153"/>
      <c r="Z240" s="153"/>
    </row>
    <row r="241" spans="1:26" ht="11.25" customHeight="1">
      <c r="A241" s="153"/>
      <c r="B241" s="154"/>
      <c r="C241" s="155"/>
      <c r="D241" s="156"/>
      <c r="E241" s="153"/>
      <c r="F241" s="156"/>
      <c r="G241" s="153"/>
      <c r="H241" s="153"/>
      <c r="I241" s="155"/>
      <c r="J241" s="153"/>
      <c r="K241" s="153"/>
      <c r="L241" s="153"/>
      <c r="M241" s="153"/>
      <c r="N241" s="153"/>
      <c r="O241" s="153"/>
      <c r="P241" s="153"/>
      <c r="Q241" s="153"/>
      <c r="R241" s="153"/>
      <c r="S241" s="153"/>
      <c r="T241" s="153"/>
      <c r="U241" s="153"/>
      <c r="V241" s="153"/>
      <c r="W241" s="153"/>
      <c r="X241" s="153"/>
      <c r="Y241" s="153"/>
      <c r="Z241" s="153"/>
    </row>
    <row r="242" spans="1:26" ht="11.25" customHeight="1">
      <c r="A242" s="153"/>
      <c r="B242" s="154"/>
      <c r="C242" s="155"/>
      <c r="D242" s="156"/>
      <c r="E242" s="153"/>
      <c r="F242" s="156"/>
      <c r="G242" s="153"/>
      <c r="H242" s="153"/>
      <c r="I242" s="155"/>
      <c r="J242" s="153"/>
      <c r="K242" s="153"/>
      <c r="L242" s="153"/>
      <c r="M242" s="153"/>
      <c r="N242" s="153"/>
      <c r="O242" s="153"/>
      <c r="P242" s="153"/>
      <c r="Q242" s="153"/>
      <c r="R242" s="153"/>
      <c r="S242" s="153"/>
      <c r="T242" s="153"/>
      <c r="U242" s="153"/>
      <c r="V242" s="153"/>
      <c r="W242" s="153"/>
      <c r="X242" s="153"/>
      <c r="Y242" s="153"/>
      <c r="Z242" s="153"/>
    </row>
    <row r="243" spans="1:26" ht="11.25" customHeight="1">
      <c r="A243" s="153"/>
      <c r="B243" s="154"/>
      <c r="C243" s="155"/>
      <c r="D243" s="156"/>
      <c r="E243" s="153"/>
      <c r="F243" s="156"/>
      <c r="G243" s="153"/>
      <c r="H243" s="153"/>
      <c r="I243" s="155"/>
      <c r="J243" s="153"/>
      <c r="K243" s="153"/>
      <c r="L243" s="153"/>
      <c r="M243" s="153"/>
      <c r="N243" s="153"/>
      <c r="O243" s="153"/>
      <c r="P243" s="153"/>
      <c r="Q243" s="153"/>
      <c r="R243" s="153"/>
      <c r="S243" s="153"/>
      <c r="T243" s="153"/>
      <c r="U243" s="153"/>
      <c r="V243" s="153"/>
      <c r="W243" s="153"/>
      <c r="X243" s="153"/>
      <c r="Y243" s="153"/>
      <c r="Z243" s="153"/>
    </row>
    <row r="244" spans="1:26" ht="11.25" customHeight="1">
      <c r="A244" s="153"/>
      <c r="B244" s="154"/>
      <c r="C244" s="155"/>
      <c r="D244" s="156"/>
      <c r="E244" s="153"/>
      <c r="F244" s="156"/>
      <c r="G244" s="153"/>
      <c r="H244" s="153"/>
      <c r="I244" s="155"/>
      <c r="J244" s="153"/>
      <c r="K244" s="153"/>
      <c r="L244" s="153"/>
      <c r="M244" s="153"/>
      <c r="N244" s="153"/>
      <c r="O244" s="153"/>
      <c r="P244" s="153"/>
      <c r="Q244" s="153"/>
      <c r="R244" s="153"/>
      <c r="S244" s="153"/>
      <c r="T244" s="153"/>
      <c r="U244" s="153"/>
      <c r="V244" s="153"/>
      <c r="W244" s="153"/>
      <c r="X244" s="153"/>
      <c r="Y244" s="153"/>
      <c r="Z244" s="153"/>
    </row>
    <row r="245" spans="1:26" ht="11.25" customHeight="1">
      <c r="A245" s="153"/>
      <c r="B245" s="154"/>
      <c r="C245" s="155"/>
      <c r="D245" s="156"/>
      <c r="E245" s="153"/>
      <c r="F245" s="156"/>
      <c r="G245" s="153"/>
      <c r="H245" s="153"/>
      <c r="I245" s="155"/>
      <c r="J245" s="153"/>
      <c r="K245" s="153"/>
      <c r="L245" s="153"/>
      <c r="M245" s="153"/>
      <c r="N245" s="153"/>
      <c r="O245" s="153"/>
      <c r="P245" s="153"/>
      <c r="Q245" s="153"/>
      <c r="R245" s="153"/>
      <c r="S245" s="153"/>
      <c r="T245" s="153"/>
      <c r="U245" s="153"/>
      <c r="V245" s="153"/>
      <c r="W245" s="153"/>
      <c r="X245" s="153"/>
      <c r="Y245" s="153"/>
      <c r="Z245" s="153"/>
    </row>
    <row r="246" spans="1:26" ht="11.25" customHeight="1">
      <c r="A246" s="153"/>
      <c r="B246" s="154"/>
      <c r="C246" s="155"/>
      <c r="D246" s="156"/>
      <c r="E246" s="153"/>
      <c r="F246" s="156"/>
      <c r="G246" s="153"/>
      <c r="H246" s="153"/>
      <c r="I246" s="155"/>
      <c r="J246" s="153"/>
      <c r="K246" s="153"/>
      <c r="L246" s="153"/>
      <c r="M246" s="153"/>
      <c r="N246" s="153"/>
      <c r="O246" s="153"/>
      <c r="P246" s="153"/>
      <c r="Q246" s="153"/>
      <c r="R246" s="153"/>
      <c r="S246" s="153"/>
      <c r="T246" s="153"/>
      <c r="U246" s="153"/>
      <c r="V246" s="153"/>
      <c r="W246" s="153"/>
      <c r="X246" s="153"/>
      <c r="Y246" s="153"/>
      <c r="Z246" s="153"/>
    </row>
    <row r="247" spans="1:26" ht="11.25" customHeight="1">
      <c r="A247" s="153"/>
      <c r="B247" s="154"/>
      <c r="C247" s="155"/>
      <c r="D247" s="156"/>
      <c r="E247" s="153"/>
      <c r="F247" s="156"/>
      <c r="G247" s="153"/>
      <c r="H247" s="153"/>
      <c r="I247" s="155"/>
      <c r="J247" s="153"/>
      <c r="K247" s="153"/>
      <c r="L247" s="153"/>
      <c r="M247" s="153"/>
      <c r="N247" s="153"/>
      <c r="O247" s="153"/>
      <c r="P247" s="153"/>
      <c r="Q247" s="153"/>
      <c r="R247" s="153"/>
      <c r="S247" s="153"/>
      <c r="T247" s="153"/>
      <c r="U247" s="153"/>
      <c r="V247" s="153"/>
      <c r="W247" s="153"/>
      <c r="X247" s="153"/>
      <c r="Y247" s="153"/>
      <c r="Z247" s="153"/>
    </row>
    <row r="248" spans="1:26" ht="11.25" customHeight="1">
      <c r="A248" s="153"/>
      <c r="B248" s="154"/>
      <c r="C248" s="155"/>
      <c r="D248" s="156"/>
      <c r="E248" s="153"/>
      <c r="F248" s="156"/>
      <c r="G248" s="153"/>
      <c r="H248" s="153"/>
      <c r="I248" s="155"/>
      <c r="J248" s="153"/>
      <c r="K248" s="153"/>
      <c r="L248" s="153"/>
      <c r="M248" s="153"/>
      <c r="N248" s="153"/>
      <c r="O248" s="153"/>
      <c r="P248" s="153"/>
      <c r="Q248" s="153"/>
      <c r="R248" s="153"/>
      <c r="S248" s="153"/>
      <c r="T248" s="153"/>
      <c r="U248" s="153"/>
      <c r="V248" s="153"/>
      <c r="W248" s="153"/>
      <c r="X248" s="153"/>
      <c r="Y248" s="153"/>
      <c r="Z248" s="153"/>
    </row>
    <row r="249" spans="1:26" ht="11.25" customHeight="1">
      <c r="A249" s="153"/>
      <c r="B249" s="154"/>
      <c r="C249" s="155"/>
      <c r="D249" s="156"/>
      <c r="E249" s="153"/>
      <c r="F249" s="156"/>
      <c r="G249" s="153"/>
      <c r="H249" s="153"/>
      <c r="I249" s="155"/>
      <c r="J249" s="153"/>
      <c r="K249" s="153"/>
      <c r="L249" s="153"/>
      <c r="M249" s="153"/>
      <c r="N249" s="153"/>
      <c r="O249" s="153"/>
      <c r="P249" s="153"/>
      <c r="Q249" s="153"/>
      <c r="R249" s="153"/>
      <c r="S249" s="153"/>
      <c r="T249" s="153"/>
      <c r="U249" s="153"/>
      <c r="V249" s="153"/>
      <c r="W249" s="153"/>
      <c r="X249" s="153"/>
      <c r="Y249" s="153"/>
      <c r="Z249" s="153"/>
    </row>
    <row r="250" spans="1:26" ht="11.25" customHeight="1">
      <c r="A250" s="153"/>
      <c r="B250" s="154"/>
      <c r="C250" s="155"/>
      <c r="D250" s="156"/>
      <c r="E250" s="153"/>
      <c r="F250" s="156"/>
      <c r="G250" s="153"/>
      <c r="H250" s="153"/>
      <c r="I250" s="155"/>
      <c r="J250" s="153"/>
      <c r="K250" s="153"/>
      <c r="L250" s="153"/>
      <c r="M250" s="153"/>
      <c r="N250" s="153"/>
      <c r="O250" s="153"/>
      <c r="P250" s="153"/>
      <c r="Q250" s="153"/>
      <c r="R250" s="153"/>
      <c r="S250" s="153"/>
      <c r="T250" s="153"/>
      <c r="U250" s="153"/>
      <c r="V250" s="153"/>
      <c r="W250" s="153"/>
      <c r="X250" s="153"/>
      <c r="Y250" s="153"/>
      <c r="Z250" s="153"/>
    </row>
    <row r="251" spans="1:26" ht="11.25" customHeight="1">
      <c r="A251" s="153"/>
      <c r="B251" s="154"/>
      <c r="C251" s="155"/>
      <c r="D251" s="156"/>
      <c r="E251" s="153"/>
      <c r="F251" s="156"/>
      <c r="G251" s="153"/>
      <c r="H251" s="153"/>
      <c r="I251" s="155"/>
      <c r="J251" s="153"/>
      <c r="K251" s="153"/>
      <c r="L251" s="153"/>
      <c r="M251" s="153"/>
      <c r="N251" s="153"/>
      <c r="O251" s="153"/>
      <c r="P251" s="153"/>
      <c r="Q251" s="153"/>
      <c r="R251" s="153"/>
      <c r="S251" s="153"/>
      <c r="T251" s="153"/>
      <c r="U251" s="153"/>
      <c r="V251" s="153"/>
      <c r="W251" s="153"/>
      <c r="X251" s="153"/>
      <c r="Y251" s="153"/>
      <c r="Z251" s="153"/>
    </row>
    <row r="252" spans="1:26" ht="11.25" customHeight="1">
      <c r="A252" s="153"/>
      <c r="B252" s="154"/>
      <c r="C252" s="155"/>
      <c r="D252" s="156"/>
      <c r="E252" s="153"/>
      <c r="F252" s="156"/>
      <c r="G252" s="153"/>
      <c r="H252" s="153"/>
      <c r="I252" s="155"/>
      <c r="J252" s="153"/>
      <c r="K252" s="153"/>
      <c r="L252" s="153"/>
      <c r="M252" s="153"/>
      <c r="N252" s="153"/>
      <c r="O252" s="153"/>
      <c r="P252" s="153"/>
      <c r="Q252" s="153"/>
      <c r="R252" s="153"/>
      <c r="S252" s="153"/>
      <c r="T252" s="153"/>
      <c r="U252" s="153"/>
      <c r="V252" s="153"/>
      <c r="W252" s="153"/>
      <c r="X252" s="153"/>
      <c r="Y252" s="153"/>
      <c r="Z252" s="153"/>
    </row>
    <row r="253" spans="1:26" ht="11.25" customHeight="1">
      <c r="A253" s="153"/>
      <c r="B253" s="154"/>
      <c r="C253" s="155"/>
      <c r="D253" s="156"/>
      <c r="E253" s="153"/>
      <c r="F253" s="156"/>
      <c r="G253" s="153"/>
      <c r="H253" s="153"/>
      <c r="I253" s="155"/>
      <c r="J253" s="153"/>
      <c r="K253" s="153"/>
      <c r="L253" s="153"/>
      <c r="M253" s="153"/>
      <c r="N253" s="153"/>
      <c r="O253" s="153"/>
      <c r="P253" s="153"/>
      <c r="Q253" s="153"/>
      <c r="R253" s="153"/>
      <c r="S253" s="153"/>
      <c r="T253" s="153"/>
      <c r="U253" s="153"/>
      <c r="V253" s="153"/>
      <c r="W253" s="153"/>
      <c r="X253" s="153"/>
      <c r="Y253" s="153"/>
      <c r="Z253" s="153"/>
    </row>
    <row r="254" spans="1:26" ht="11.25" customHeight="1">
      <c r="A254" s="153"/>
      <c r="B254" s="154"/>
      <c r="C254" s="155"/>
      <c r="D254" s="156"/>
      <c r="E254" s="153"/>
      <c r="F254" s="156"/>
      <c r="G254" s="153"/>
      <c r="H254" s="153"/>
      <c r="I254" s="155"/>
      <c r="J254" s="153"/>
      <c r="K254" s="153"/>
      <c r="L254" s="153"/>
      <c r="M254" s="153"/>
      <c r="N254" s="153"/>
      <c r="O254" s="153"/>
      <c r="P254" s="153"/>
      <c r="Q254" s="153"/>
      <c r="R254" s="153"/>
      <c r="S254" s="153"/>
      <c r="T254" s="153"/>
      <c r="U254" s="153"/>
      <c r="V254" s="153"/>
      <c r="W254" s="153"/>
      <c r="X254" s="153"/>
      <c r="Y254" s="153"/>
      <c r="Z254" s="153"/>
    </row>
    <row r="255" spans="1:26" ht="11.25" customHeight="1">
      <c r="A255" s="153"/>
      <c r="B255" s="154"/>
      <c r="C255" s="155"/>
      <c r="D255" s="156"/>
      <c r="E255" s="153"/>
      <c r="F255" s="156"/>
      <c r="G255" s="153"/>
      <c r="H255" s="153"/>
      <c r="I255" s="155"/>
      <c r="J255" s="153"/>
      <c r="K255" s="153"/>
      <c r="L255" s="153"/>
      <c r="M255" s="153"/>
      <c r="N255" s="153"/>
      <c r="O255" s="153"/>
      <c r="P255" s="153"/>
      <c r="Q255" s="153"/>
      <c r="R255" s="153"/>
      <c r="S255" s="153"/>
      <c r="T255" s="153"/>
      <c r="U255" s="153"/>
      <c r="V255" s="153"/>
      <c r="W255" s="153"/>
      <c r="X255" s="153"/>
      <c r="Y255" s="153"/>
      <c r="Z255" s="153"/>
    </row>
    <row r="256" spans="1:26" ht="11.25" customHeight="1">
      <c r="A256" s="153"/>
      <c r="B256" s="154"/>
      <c r="C256" s="155"/>
      <c r="D256" s="156"/>
      <c r="E256" s="153"/>
      <c r="F256" s="156"/>
      <c r="G256" s="153"/>
      <c r="H256" s="153"/>
      <c r="I256" s="155"/>
      <c r="J256" s="153"/>
      <c r="K256" s="153"/>
      <c r="L256" s="153"/>
      <c r="M256" s="153"/>
      <c r="N256" s="153"/>
      <c r="O256" s="153"/>
      <c r="P256" s="153"/>
      <c r="Q256" s="153"/>
      <c r="R256" s="153"/>
      <c r="S256" s="153"/>
      <c r="T256" s="153"/>
      <c r="U256" s="153"/>
      <c r="V256" s="153"/>
      <c r="W256" s="153"/>
      <c r="X256" s="153"/>
      <c r="Y256" s="153"/>
      <c r="Z256" s="153"/>
    </row>
    <row r="257" spans="1:26" ht="11.25" customHeight="1">
      <c r="A257" s="153"/>
      <c r="B257" s="154"/>
      <c r="C257" s="155"/>
      <c r="D257" s="156"/>
      <c r="E257" s="153"/>
      <c r="F257" s="156"/>
      <c r="G257" s="153"/>
      <c r="H257" s="153"/>
      <c r="I257" s="155"/>
      <c r="J257" s="153"/>
      <c r="K257" s="153"/>
      <c r="L257" s="153"/>
      <c r="M257" s="153"/>
      <c r="N257" s="153"/>
      <c r="O257" s="153"/>
      <c r="P257" s="153"/>
      <c r="Q257" s="153"/>
      <c r="R257" s="153"/>
      <c r="S257" s="153"/>
      <c r="T257" s="153"/>
      <c r="U257" s="153"/>
      <c r="V257" s="153"/>
      <c r="W257" s="153"/>
      <c r="X257" s="153"/>
      <c r="Y257" s="153"/>
      <c r="Z257" s="153"/>
    </row>
    <row r="258" spans="1:26" ht="11.25" customHeight="1">
      <c r="A258" s="153"/>
      <c r="B258" s="154"/>
      <c r="C258" s="155"/>
      <c r="D258" s="156"/>
      <c r="E258" s="153"/>
      <c r="F258" s="156"/>
      <c r="G258" s="153"/>
      <c r="H258" s="153"/>
      <c r="I258" s="155"/>
      <c r="J258" s="153"/>
      <c r="K258" s="153"/>
      <c r="L258" s="153"/>
      <c r="M258" s="153"/>
      <c r="N258" s="153"/>
      <c r="O258" s="153"/>
      <c r="P258" s="153"/>
      <c r="Q258" s="153"/>
      <c r="R258" s="153"/>
      <c r="S258" s="153"/>
      <c r="T258" s="153"/>
      <c r="U258" s="153"/>
      <c r="V258" s="153"/>
      <c r="W258" s="153"/>
      <c r="X258" s="153"/>
      <c r="Y258" s="153"/>
      <c r="Z258" s="153"/>
    </row>
    <row r="259" spans="1:26" ht="11.25" customHeight="1">
      <c r="A259" s="153"/>
      <c r="B259" s="154"/>
      <c r="C259" s="155"/>
      <c r="D259" s="156"/>
      <c r="E259" s="153"/>
      <c r="F259" s="156"/>
      <c r="G259" s="153"/>
      <c r="H259" s="153"/>
      <c r="I259" s="155"/>
      <c r="J259" s="153"/>
      <c r="K259" s="153"/>
      <c r="L259" s="153"/>
      <c r="M259" s="153"/>
      <c r="N259" s="153"/>
      <c r="O259" s="153"/>
      <c r="P259" s="153"/>
      <c r="Q259" s="153"/>
      <c r="R259" s="153"/>
      <c r="S259" s="153"/>
      <c r="T259" s="153"/>
      <c r="U259" s="153"/>
      <c r="V259" s="153"/>
      <c r="W259" s="153"/>
      <c r="X259" s="153"/>
      <c r="Y259" s="153"/>
      <c r="Z259" s="153"/>
    </row>
    <row r="260" spans="1:26" ht="11.25" customHeight="1">
      <c r="A260" s="153"/>
      <c r="B260" s="154"/>
      <c r="C260" s="155"/>
      <c r="D260" s="156"/>
      <c r="E260" s="153"/>
      <c r="F260" s="156"/>
      <c r="G260" s="153"/>
      <c r="H260" s="153"/>
      <c r="I260" s="155"/>
      <c r="J260" s="153"/>
      <c r="K260" s="153"/>
      <c r="L260" s="153"/>
      <c r="M260" s="153"/>
      <c r="N260" s="153"/>
      <c r="O260" s="153"/>
      <c r="P260" s="153"/>
      <c r="Q260" s="153"/>
      <c r="R260" s="153"/>
      <c r="S260" s="153"/>
      <c r="T260" s="153"/>
      <c r="U260" s="153"/>
      <c r="V260" s="153"/>
      <c r="W260" s="153"/>
      <c r="X260" s="153"/>
      <c r="Y260" s="153"/>
      <c r="Z260" s="153"/>
    </row>
    <row r="261" spans="1:26" ht="11.25" customHeight="1">
      <c r="A261" s="153"/>
      <c r="B261" s="154"/>
      <c r="C261" s="155"/>
      <c r="D261" s="156"/>
      <c r="E261" s="153"/>
      <c r="F261" s="156"/>
      <c r="G261" s="153"/>
      <c r="H261" s="153"/>
      <c r="I261" s="155"/>
      <c r="J261" s="153"/>
      <c r="K261" s="153"/>
      <c r="L261" s="153"/>
      <c r="M261" s="153"/>
      <c r="N261" s="153"/>
      <c r="O261" s="153"/>
      <c r="P261" s="153"/>
      <c r="Q261" s="153"/>
      <c r="R261" s="153"/>
      <c r="S261" s="153"/>
      <c r="T261" s="153"/>
      <c r="U261" s="153"/>
      <c r="V261" s="153"/>
      <c r="W261" s="153"/>
      <c r="X261" s="153"/>
      <c r="Y261" s="153"/>
      <c r="Z261" s="153"/>
    </row>
    <row r="262" spans="1:26" ht="11.25" customHeight="1">
      <c r="A262" s="153"/>
      <c r="B262" s="154"/>
      <c r="C262" s="155"/>
      <c r="D262" s="156"/>
      <c r="E262" s="153"/>
      <c r="F262" s="156"/>
      <c r="G262" s="153"/>
      <c r="H262" s="153"/>
      <c r="I262" s="155"/>
      <c r="J262" s="153"/>
      <c r="K262" s="153"/>
      <c r="L262" s="153"/>
      <c r="M262" s="153"/>
      <c r="N262" s="153"/>
      <c r="O262" s="153"/>
      <c r="P262" s="153"/>
      <c r="Q262" s="153"/>
      <c r="R262" s="153"/>
      <c r="S262" s="153"/>
      <c r="T262" s="153"/>
      <c r="U262" s="153"/>
      <c r="V262" s="153"/>
      <c r="W262" s="153"/>
      <c r="X262" s="153"/>
      <c r="Y262" s="153"/>
      <c r="Z262" s="153"/>
    </row>
    <row r="263" spans="1:26" ht="11.25" customHeight="1">
      <c r="A263" s="153"/>
      <c r="B263" s="154"/>
      <c r="C263" s="155"/>
      <c r="D263" s="156"/>
      <c r="E263" s="153"/>
      <c r="F263" s="156"/>
      <c r="G263" s="153"/>
      <c r="H263" s="153"/>
      <c r="I263" s="155"/>
      <c r="J263" s="153"/>
      <c r="K263" s="153"/>
      <c r="L263" s="153"/>
      <c r="M263" s="153"/>
      <c r="N263" s="153"/>
      <c r="O263" s="153"/>
      <c r="P263" s="153"/>
      <c r="Q263" s="153"/>
      <c r="R263" s="153"/>
      <c r="S263" s="153"/>
      <c r="T263" s="153"/>
      <c r="U263" s="153"/>
      <c r="V263" s="153"/>
      <c r="W263" s="153"/>
      <c r="X263" s="153"/>
      <c r="Y263" s="153"/>
      <c r="Z263" s="153"/>
    </row>
    <row r="264" spans="1:26" ht="11.25" customHeight="1">
      <c r="A264" s="153"/>
      <c r="B264" s="154"/>
      <c r="C264" s="155"/>
      <c r="D264" s="156"/>
      <c r="E264" s="153"/>
      <c r="F264" s="156"/>
      <c r="G264" s="153"/>
      <c r="H264" s="153"/>
      <c r="I264" s="155"/>
      <c r="J264" s="153"/>
      <c r="K264" s="153"/>
      <c r="L264" s="153"/>
      <c r="M264" s="153"/>
      <c r="N264" s="153"/>
      <c r="O264" s="153"/>
      <c r="P264" s="153"/>
      <c r="Q264" s="153"/>
      <c r="R264" s="153"/>
      <c r="S264" s="153"/>
      <c r="T264" s="153"/>
      <c r="U264" s="153"/>
      <c r="V264" s="153"/>
      <c r="W264" s="153"/>
      <c r="X264" s="153"/>
      <c r="Y264" s="153"/>
      <c r="Z264" s="153"/>
    </row>
    <row r="265" spans="1:26" ht="11.25" customHeight="1">
      <c r="A265" s="153"/>
      <c r="B265" s="154"/>
      <c r="C265" s="155"/>
      <c r="D265" s="156"/>
      <c r="E265" s="153"/>
      <c r="F265" s="156"/>
      <c r="G265" s="153"/>
      <c r="H265" s="153"/>
      <c r="I265" s="155"/>
      <c r="J265" s="153"/>
      <c r="K265" s="153"/>
      <c r="L265" s="153"/>
      <c r="M265" s="153"/>
      <c r="N265" s="153"/>
      <c r="O265" s="153"/>
      <c r="P265" s="153"/>
      <c r="Q265" s="153"/>
      <c r="R265" s="153"/>
      <c r="S265" s="153"/>
      <c r="T265" s="153"/>
      <c r="U265" s="153"/>
      <c r="V265" s="153"/>
      <c r="W265" s="153"/>
      <c r="X265" s="153"/>
      <c r="Y265" s="153"/>
      <c r="Z265" s="153"/>
    </row>
    <row r="266" spans="1:26" ht="11.25" customHeight="1">
      <c r="A266" s="153"/>
      <c r="B266" s="154"/>
      <c r="C266" s="155"/>
      <c r="D266" s="156"/>
      <c r="E266" s="153"/>
      <c r="F266" s="156"/>
      <c r="G266" s="153"/>
      <c r="H266" s="153"/>
      <c r="I266" s="155"/>
      <c r="J266" s="153"/>
      <c r="K266" s="153"/>
      <c r="L266" s="153"/>
      <c r="M266" s="153"/>
      <c r="N266" s="153"/>
      <c r="O266" s="153"/>
      <c r="P266" s="153"/>
      <c r="Q266" s="153"/>
      <c r="R266" s="153"/>
      <c r="S266" s="153"/>
      <c r="T266" s="153"/>
      <c r="U266" s="153"/>
      <c r="V266" s="153"/>
      <c r="W266" s="153"/>
      <c r="X266" s="153"/>
      <c r="Y266" s="153"/>
      <c r="Z266" s="153"/>
    </row>
    <row r="267" spans="1:26" ht="11.25" customHeight="1">
      <c r="A267" s="153"/>
      <c r="B267" s="154"/>
      <c r="C267" s="155"/>
      <c r="D267" s="156"/>
      <c r="E267" s="153"/>
      <c r="F267" s="156"/>
      <c r="G267" s="153"/>
      <c r="H267" s="153"/>
      <c r="I267" s="155"/>
      <c r="J267" s="153"/>
      <c r="K267" s="153"/>
      <c r="L267" s="153"/>
      <c r="M267" s="153"/>
      <c r="N267" s="153"/>
      <c r="O267" s="153"/>
      <c r="P267" s="153"/>
      <c r="Q267" s="153"/>
      <c r="R267" s="153"/>
      <c r="S267" s="153"/>
      <c r="T267" s="153"/>
      <c r="U267" s="153"/>
      <c r="V267" s="153"/>
      <c r="W267" s="153"/>
      <c r="X267" s="153"/>
      <c r="Y267" s="153"/>
      <c r="Z267" s="153"/>
    </row>
    <row r="268" spans="1:26" ht="11.25" customHeight="1">
      <c r="A268" s="153"/>
      <c r="B268" s="154"/>
      <c r="C268" s="155"/>
      <c r="D268" s="156"/>
      <c r="E268" s="153"/>
      <c r="F268" s="156"/>
      <c r="G268" s="153"/>
      <c r="H268" s="153"/>
      <c r="I268" s="155"/>
      <c r="J268" s="153"/>
      <c r="K268" s="153"/>
      <c r="L268" s="153"/>
      <c r="M268" s="153"/>
      <c r="N268" s="153"/>
      <c r="O268" s="153"/>
      <c r="P268" s="153"/>
      <c r="Q268" s="153"/>
      <c r="R268" s="153"/>
      <c r="S268" s="153"/>
      <c r="T268" s="153"/>
      <c r="U268" s="153"/>
      <c r="V268" s="153"/>
      <c r="W268" s="153"/>
      <c r="X268" s="153"/>
      <c r="Y268" s="153"/>
      <c r="Z268" s="153"/>
    </row>
    <row r="269" spans="1:26" ht="11.25" customHeight="1">
      <c r="A269" s="153"/>
      <c r="B269" s="154"/>
      <c r="C269" s="155"/>
      <c r="D269" s="156"/>
      <c r="E269" s="153"/>
      <c r="F269" s="156"/>
      <c r="G269" s="153"/>
      <c r="H269" s="153"/>
      <c r="I269" s="155"/>
      <c r="J269" s="153"/>
      <c r="K269" s="153"/>
      <c r="L269" s="153"/>
      <c r="M269" s="153"/>
      <c r="N269" s="153"/>
      <c r="O269" s="153"/>
      <c r="P269" s="153"/>
      <c r="Q269" s="153"/>
      <c r="R269" s="153"/>
      <c r="S269" s="153"/>
      <c r="T269" s="153"/>
      <c r="U269" s="153"/>
      <c r="V269" s="153"/>
      <c r="W269" s="153"/>
      <c r="X269" s="153"/>
      <c r="Y269" s="153"/>
      <c r="Z269" s="153"/>
    </row>
    <row r="270" spans="1:26" ht="11.25" customHeight="1">
      <c r="A270" s="153"/>
      <c r="B270" s="154"/>
      <c r="C270" s="155"/>
      <c r="D270" s="156"/>
      <c r="E270" s="153"/>
      <c r="F270" s="156"/>
      <c r="G270" s="153"/>
      <c r="H270" s="153"/>
      <c r="I270" s="155"/>
      <c r="J270" s="153"/>
      <c r="K270" s="153"/>
      <c r="L270" s="153"/>
      <c r="M270" s="153"/>
      <c r="N270" s="153"/>
      <c r="O270" s="153"/>
      <c r="P270" s="153"/>
      <c r="Q270" s="153"/>
      <c r="R270" s="153"/>
      <c r="S270" s="153"/>
      <c r="T270" s="153"/>
      <c r="U270" s="153"/>
      <c r="V270" s="153"/>
      <c r="W270" s="153"/>
      <c r="X270" s="153"/>
      <c r="Y270" s="153"/>
      <c r="Z270" s="153"/>
    </row>
    <row r="271" spans="1:26" ht="11.25" customHeight="1">
      <c r="A271" s="153"/>
      <c r="B271" s="154"/>
      <c r="C271" s="155"/>
      <c r="D271" s="156"/>
      <c r="E271" s="153"/>
      <c r="F271" s="156"/>
      <c r="G271" s="153"/>
      <c r="H271" s="153"/>
      <c r="I271" s="155"/>
      <c r="J271" s="153"/>
      <c r="K271" s="153"/>
      <c r="L271" s="153"/>
      <c r="M271" s="153"/>
      <c r="N271" s="153"/>
      <c r="O271" s="153"/>
      <c r="P271" s="153"/>
      <c r="Q271" s="153"/>
      <c r="R271" s="153"/>
      <c r="S271" s="153"/>
      <c r="T271" s="153"/>
      <c r="U271" s="153"/>
      <c r="V271" s="153"/>
      <c r="W271" s="153"/>
      <c r="X271" s="153"/>
      <c r="Y271" s="153"/>
      <c r="Z271" s="153"/>
    </row>
    <row r="272" spans="1:26" ht="11.25" customHeight="1">
      <c r="A272" s="153"/>
      <c r="B272" s="154"/>
      <c r="C272" s="155"/>
      <c r="D272" s="156"/>
      <c r="E272" s="153"/>
      <c r="F272" s="156"/>
      <c r="G272" s="153"/>
      <c r="H272" s="153"/>
      <c r="I272" s="155"/>
      <c r="J272" s="153"/>
      <c r="K272" s="153"/>
      <c r="L272" s="153"/>
      <c r="M272" s="153"/>
      <c r="N272" s="153"/>
      <c r="O272" s="153"/>
      <c r="P272" s="153"/>
      <c r="Q272" s="153"/>
      <c r="R272" s="153"/>
      <c r="S272" s="153"/>
      <c r="T272" s="153"/>
      <c r="U272" s="153"/>
      <c r="V272" s="153"/>
      <c r="W272" s="153"/>
      <c r="X272" s="153"/>
      <c r="Y272" s="153"/>
      <c r="Z272" s="153"/>
    </row>
    <row r="273" spans="1:26" ht="11.25" customHeight="1">
      <c r="A273" s="153"/>
      <c r="B273" s="154"/>
      <c r="C273" s="155"/>
      <c r="D273" s="156"/>
      <c r="E273" s="153"/>
      <c r="F273" s="156"/>
      <c r="G273" s="153"/>
      <c r="H273" s="153"/>
      <c r="I273" s="155"/>
      <c r="J273" s="153"/>
      <c r="K273" s="153"/>
      <c r="L273" s="153"/>
      <c r="M273" s="153"/>
      <c r="N273" s="153"/>
      <c r="O273" s="153"/>
      <c r="P273" s="153"/>
      <c r="Q273" s="153"/>
      <c r="R273" s="153"/>
      <c r="S273" s="153"/>
      <c r="T273" s="153"/>
      <c r="U273" s="153"/>
      <c r="V273" s="153"/>
      <c r="W273" s="153"/>
      <c r="X273" s="153"/>
      <c r="Y273" s="153"/>
      <c r="Z273" s="153"/>
    </row>
    <row r="274" spans="1:26" ht="11.25" customHeight="1">
      <c r="A274" s="153"/>
      <c r="B274" s="154"/>
      <c r="C274" s="155"/>
      <c r="D274" s="156"/>
      <c r="E274" s="153"/>
      <c r="F274" s="156"/>
      <c r="G274" s="153"/>
      <c r="H274" s="153"/>
      <c r="I274" s="155"/>
      <c r="J274" s="153"/>
      <c r="K274" s="153"/>
      <c r="L274" s="153"/>
      <c r="M274" s="153"/>
      <c r="N274" s="153"/>
      <c r="O274" s="153"/>
      <c r="P274" s="153"/>
      <c r="Q274" s="153"/>
      <c r="R274" s="153"/>
      <c r="S274" s="153"/>
      <c r="T274" s="153"/>
      <c r="U274" s="153"/>
      <c r="V274" s="153"/>
      <c r="W274" s="153"/>
      <c r="X274" s="153"/>
      <c r="Y274" s="153"/>
      <c r="Z274" s="153"/>
    </row>
    <row r="275" spans="1:26" ht="11.25" customHeight="1">
      <c r="A275" s="153"/>
      <c r="B275" s="154"/>
      <c r="C275" s="155"/>
      <c r="D275" s="156"/>
      <c r="E275" s="153"/>
      <c r="F275" s="156"/>
      <c r="G275" s="153"/>
      <c r="H275" s="153"/>
      <c r="I275" s="155"/>
      <c r="J275" s="153"/>
      <c r="K275" s="153"/>
      <c r="L275" s="153"/>
      <c r="M275" s="153"/>
      <c r="N275" s="153"/>
      <c r="O275" s="153"/>
      <c r="P275" s="153"/>
      <c r="Q275" s="153"/>
      <c r="R275" s="153"/>
      <c r="S275" s="153"/>
      <c r="T275" s="153"/>
      <c r="U275" s="153"/>
      <c r="V275" s="153"/>
      <c r="W275" s="153"/>
      <c r="X275" s="153"/>
      <c r="Y275" s="153"/>
      <c r="Z275" s="153"/>
    </row>
    <row r="276" spans="1:26" ht="11.25" customHeight="1">
      <c r="A276" s="153"/>
      <c r="B276" s="154"/>
      <c r="C276" s="155"/>
      <c r="D276" s="156"/>
      <c r="E276" s="153"/>
      <c r="F276" s="156"/>
      <c r="G276" s="153"/>
      <c r="H276" s="153"/>
      <c r="I276" s="155"/>
      <c r="J276" s="153"/>
      <c r="K276" s="153"/>
      <c r="L276" s="153"/>
      <c r="M276" s="153"/>
      <c r="N276" s="153"/>
      <c r="O276" s="153"/>
      <c r="P276" s="153"/>
      <c r="Q276" s="153"/>
      <c r="R276" s="153"/>
      <c r="S276" s="153"/>
      <c r="T276" s="153"/>
      <c r="U276" s="153"/>
      <c r="V276" s="153"/>
      <c r="W276" s="153"/>
      <c r="X276" s="153"/>
      <c r="Y276" s="153"/>
      <c r="Z276" s="153"/>
    </row>
    <row r="277" spans="1:26" ht="11.25" customHeight="1">
      <c r="A277" s="153"/>
      <c r="B277" s="154"/>
      <c r="C277" s="155"/>
      <c r="D277" s="156"/>
      <c r="E277" s="153"/>
      <c r="F277" s="156"/>
      <c r="G277" s="153"/>
      <c r="H277" s="153"/>
      <c r="I277" s="155"/>
      <c r="J277" s="153"/>
      <c r="K277" s="153"/>
      <c r="L277" s="153"/>
      <c r="M277" s="153"/>
      <c r="N277" s="153"/>
      <c r="O277" s="153"/>
      <c r="P277" s="153"/>
      <c r="Q277" s="153"/>
      <c r="R277" s="153"/>
      <c r="S277" s="153"/>
      <c r="T277" s="153"/>
      <c r="U277" s="153"/>
      <c r="V277" s="153"/>
      <c r="W277" s="153"/>
      <c r="X277" s="153"/>
      <c r="Y277" s="153"/>
      <c r="Z277" s="153"/>
    </row>
    <row r="278" spans="1:26" ht="11.25" customHeight="1">
      <c r="A278" s="153"/>
      <c r="B278" s="154"/>
      <c r="C278" s="155"/>
      <c r="D278" s="156"/>
      <c r="E278" s="153"/>
      <c r="F278" s="156"/>
      <c r="G278" s="153"/>
      <c r="H278" s="153"/>
      <c r="I278" s="155"/>
      <c r="J278" s="153"/>
      <c r="K278" s="153"/>
      <c r="L278" s="153"/>
      <c r="M278" s="153"/>
      <c r="N278" s="153"/>
      <c r="O278" s="153"/>
      <c r="P278" s="153"/>
      <c r="Q278" s="153"/>
      <c r="R278" s="153"/>
      <c r="S278" s="153"/>
      <c r="T278" s="153"/>
      <c r="U278" s="153"/>
      <c r="V278" s="153"/>
      <c r="W278" s="153"/>
      <c r="X278" s="153"/>
      <c r="Y278" s="153"/>
      <c r="Z278" s="153"/>
    </row>
    <row r="279" spans="1:26" ht="15.75" customHeight="1"/>
    <row r="280" spans="1:26" ht="15.75" customHeight="1"/>
    <row r="281" spans="1:26" ht="15.75" customHeight="1"/>
    <row r="282" spans="1:26" ht="15.75" customHeight="1"/>
    <row r="283" spans="1:26" ht="15.75" customHeight="1"/>
    <row r="284" spans="1:26" ht="15.75" customHeight="1"/>
    <row r="285" spans="1:26" ht="15.75" customHeight="1"/>
    <row r="286" spans="1:26" ht="15.75" customHeight="1"/>
    <row r="287" spans="1:26" ht="15.75" customHeight="1"/>
    <row r="288" spans="1:26"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AC59" xr:uid="{00000000-0009-0000-0000-000002000000}">
    <filterColumn colId="1">
      <filters>
        <filter val="Grupo de Arqueología"/>
      </filters>
    </filterColumn>
  </autoFilter>
  <mergeCells count="3">
    <mergeCell ref="A1:J1"/>
    <mergeCell ref="K1:W1"/>
    <mergeCell ref="X1:Z1"/>
  </mergeCells>
  <conditionalFormatting sqref="X3:X58">
    <cfRule type="containsText" dxfId="37" priority="1" operator="containsText" text="NO">
      <formula>NOT(ISERROR(SEARCH(("NO"),(X3))))</formula>
    </cfRule>
    <cfRule type="containsText" dxfId="36" priority="2" operator="containsText" text="SI">
      <formula>NOT(ISERROR(SEARCH(("SI"),(X3))))</formula>
    </cfRule>
  </conditionalFormatting>
  <dataValidations count="1">
    <dataValidation type="list" allowBlank="1" showErrorMessage="1" sqref="E53:E58" xr:uid="{00000000-0002-0000-0200-000000000000}">
      <formula1>#N/A</formula1>
    </dataValidation>
  </dataValidations>
  <hyperlinks>
    <hyperlink ref="W3" r:id="rId1" location="gid=366280517" xr:uid="{00000000-0004-0000-0200-000000000000}"/>
    <hyperlink ref="W4" r:id="rId2" location="gid=1397510375" xr:uid="{00000000-0004-0000-0200-000001000000}"/>
    <hyperlink ref="Z11" r:id="rId3" xr:uid="{00000000-0004-0000-0200-000002000000}"/>
    <hyperlink ref="W12" r:id="rId4" xr:uid="{00000000-0004-0000-0200-000003000000}"/>
    <hyperlink ref="Z12" r:id="rId5" xr:uid="{00000000-0004-0000-0200-000004000000}"/>
    <hyperlink ref="Z13" r:id="rId6" xr:uid="{00000000-0004-0000-0200-000005000000}"/>
    <hyperlink ref="W15" r:id="rId7" xr:uid="{00000000-0004-0000-0200-000006000000}"/>
    <hyperlink ref="W18" r:id="rId8" xr:uid="{00000000-0004-0000-0200-000007000000}"/>
    <hyperlink ref="W21" r:id="rId9" xr:uid="{00000000-0004-0000-0200-000008000000}"/>
    <hyperlink ref="W22" r:id="rId10" xr:uid="{00000000-0004-0000-0200-000009000000}"/>
    <hyperlink ref="W25" r:id="rId11" xr:uid="{00000000-0004-0000-0200-00000A000000}"/>
    <hyperlink ref="W29" r:id="rId12" xr:uid="{00000000-0004-0000-0200-00000B000000}"/>
    <hyperlink ref="W32" r:id="rId13" xr:uid="{00000000-0004-0000-0200-00000C000000}"/>
    <hyperlink ref="W33" r:id="rId14" xr:uid="{00000000-0004-0000-0200-00000D000000}"/>
    <hyperlink ref="W34" r:id="rId15" xr:uid="{00000000-0004-0000-0200-00000E000000}"/>
    <hyperlink ref="W35" r:id="rId16" xr:uid="{00000000-0004-0000-0200-00000F000000}"/>
    <hyperlink ref="W36" r:id="rId17" xr:uid="{00000000-0004-0000-0200-000010000000}"/>
    <hyperlink ref="W37" r:id="rId18" xr:uid="{00000000-0004-0000-0200-000011000000}"/>
    <hyperlink ref="W42" r:id="rId19" xr:uid="{00000000-0004-0000-0200-000012000000}"/>
    <hyperlink ref="W45" r:id="rId20" xr:uid="{00000000-0004-0000-0200-000013000000}"/>
    <hyperlink ref="W46" r:id="rId21" xr:uid="{00000000-0004-0000-0200-000014000000}"/>
  </hyperlinks>
  <pageMargins left="0.7" right="0.7" top="0.75" bottom="0.75" header="0" footer="0"/>
  <pageSetup paperSize="9" orientation="portrait"/>
  <legacyDrawing r:id="rId22"/>
  <extLst>
    <ext xmlns:x14="http://schemas.microsoft.com/office/spreadsheetml/2009/9/main" uri="{CCE6A557-97BC-4b89-ADB6-D9C93CAAB3DF}">
      <x14:dataValidations xmlns:xm="http://schemas.microsoft.com/office/excel/2006/main" count="5">
        <x14:dataValidation type="list" allowBlank="1" showErrorMessage="1" xr:uid="{00000000-0002-0000-0200-000001000000}">
          <x14:formula1>
            <xm:f>Listados!$B$2:$B$32</xm:f>
          </x14:formula1>
          <xm:sqref>B29:B38 B53:B58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200-000002000000}">
          <x14:formula1>
            <xm:f>Listados!$F$2:$F$4</xm:f>
          </x14:formula1>
          <xm:sqref>X3:X22 X25:X58</xm:sqref>
        </x14:dataValidation>
        <x14:dataValidation type="list" allowBlank="1" showErrorMessage="1" xr:uid="{00000000-0002-0000-0200-000003000000}">
          <x14:formula1>
            <xm:f>Listados!$D$2:$D$5</xm:f>
          </x14:formula1>
          <xm:sqref>E3:E52</xm:sqref>
        </x14:dataValidation>
        <x14:dataValidation type="list" allowBlank="1" showErrorMessage="1" xr:uid="{00000000-0002-0000-0200-000004000000}">
          <x14:formula1>
            <xm:f>Listados!$A$2:$A$18</xm:f>
          </x14:formula1>
          <xm:sqref>A3:A58 F62:F76 A62:A77 K63:K78 A83:A98 F83:F98</xm:sqref>
        </x14:dataValidation>
        <x14:dataValidation type="list" allowBlank="1" showErrorMessage="1" xr:uid="{00000000-0002-0000-0200-000005000000}">
          <x14:formula1>
            <xm:f>Listados!$B$2:$B$30</xm:f>
          </x14:formula1>
          <xm:sqref>B3:B28 B39:B52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000"/>
  <sheetViews>
    <sheetView workbookViewId="0"/>
  </sheetViews>
  <sheetFormatPr baseColWidth="10" defaultColWidth="10.08984375" defaultRowHeight="15" customHeight="1"/>
  <cols>
    <col min="1" max="1" width="18.81640625" customWidth="1"/>
    <col min="2" max="2" width="15.6328125" customWidth="1"/>
    <col min="3" max="3" width="15.90625" customWidth="1"/>
    <col min="4" max="4" width="11.54296875" customWidth="1"/>
    <col min="5" max="5" width="10.453125" customWidth="1"/>
    <col min="6" max="6" width="18.90625" customWidth="1"/>
    <col min="7" max="16" width="10.453125" customWidth="1"/>
  </cols>
  <sheetData>
    <row r="1" spans="1:16" ht="11.25" customHeight="1">
      <c r="A1" s="202" t="s">
        <v>74</v>
      </c>
      <c r="B1" s="503" t="s">
        <v>471</v>
      </c>
      <c r="C1" s="504"/>
      <c r="D1" s="504"/>
      <c r="E1" s="504"/>
      <c r="F1" s="504"/>
      <c r="G1" s="504"/>
      <c r="H1" s="504"/>
      <c r="I1" s="504"/>
      <c r="J1" s="504"/>
      <c r="K1" s="505"/>
      <c r="L1" s="203" t="s">
        <v>472</v>
      </c>
      <c r="M1" s="204" t="s">
        <v>473</v>
      </c>
      <c r="N1" s="204" t="s">
        <v>474</v>
      </c>
      <c r="O1" s="205" t="s">
        <v>475</v>
      </c>
      <c r="P1" s="206" t="s">
        <v>104</v>
      </c>
    </row>
    <row r="2" spans="1:16" ht="30.6">
      <c r="A2" s="506" t="s">
        <v>5</v>
      </c>
      <c r="B2" s="207" t="s">
        <v>134</v>
      </c>
      <c r="C2" s="207" t="s">
        <v>143</v>
      </c>
      <c r="D2" s="208"/>
      <c r="E2" s="208"/>
      <c r="F2" s="208"/>
      <c r="G2" s="208"/>
      <c r="H2" s="208"/>
      <c r="I2" s="208"/>
      <c r="J2" s="208"/>
      <c r="K2" s="208"/>
      <c r="L2" s="209"/>
      <c r="M2" s="209"/>
      <c r="N2" s="209"/>
      <c r="O2" s="209"/>
    </row>
    <row r="3" spans="1:16">
      <c r="A3" s="507"/>
      <c r="B3" s="170" t="s">
        <v>16</v>
      </c>
      <c r="C3" s="170" t="s">
        <v>16</v>
      </c>
      <c r="D3" s="208"/>
      <c r="E3" s="208"/>
      <c r="F3" s="208"/>
      <c r="G3" s="208"/>
      <c r="H3" s="208"/>
      <c r="I3" s="208"/>
      <c r="J3" s="208"/>
      <c r="K3" s="208"/>
      <c r="L3" s="209"/>
      <c r="M3" s="209">
        <v>2</v>
      </c>
      <c r="N3" s="209"/>
      <c r="O3" s="209"/>
      <c r="P3" s="206">
        <f>SUM(L3:O3)</f>
        <v>2</v>
      </c>
    </row>
    <row r="4" spans="1:16" ht="20.399999999999999">
      <c r="A4" s="506" t="s">
        <v>11</v>
      </c>
      <c r="B4" s="210" t="s">
        <v>476</v>
      </c>
      <c r="C4" s="210" t="s">
        <v>477</v>
      </c>
      <c r="D4" s="208"/>
      <c r="E4" s="208"/>
      <c r="F4" s="208"/>
      <c r="G4" s="208"/>
      <c r="H4" s="208"/>
      <c r="I4" s="208"/>
      <c r="J4" s="208"/>
      <c r="K4" s="208"/>
      <c r="L4" s="209"/>
      <c r="M4" s="209"/>
      <c r="N4" s="209"/>
      <c r="O4" s="209"/>
      <c r="P4" s="206"/>
    </row>
    <row r="5" spans="1:16">
      <c r="A5" s="507"/>
      <c r="B5" s="170" t="s">
        <v>22</v>
      </c>
      <c r="C5" s="211" t="s">
        <v>478</v>
      </c>
      <c r="D5" s="208"/>
      <c r="E5" s="208"/>
      <c r="F5" s="208"/>
      <c r="G5" s="208"/>
      <c r="H5" s="208"/>
      <c r="I5" s="208"/>
      <c r="J5" s="208"/>
      <c r="K5" s="208"/>
      <c r="L5" s="209"/>
      <c r="M5" s="209"/>
      <c r="N5" s="209">
        <v>1</v>
      </c>
      <c r="O5" s="209">
        <v>1</v>
      </c>
      <c r="P5" s="206">
        <f>SUM(L5:O5)</f>
        <v>2</v>
      </c>
    </row>
    <row r="6" spans="1:16" ht="30.6">
      <c r="A6" s="506" t="s">
        <v>17</v>
      </c>
      <c r="B6" s="212" t="s">
        <v>479</v>
      </c>
      <c r="C6" s="212" t="s">
        <v>480</v>
      </c>
      <c r="D6" s="208"/>
      <c r="E6" s="208"/>
      <c r="F6" s="208"/>
      <c r="G6" s="208"/>
      <c r="H6" s="208"/>
      <c r="I6" s="208"/>
      <c r="J6" s="208"/>
      <c r="K6" s="208"/>
      <c r="L6" s="209"/>
      <c r="M6" s="209"/>
      <c r="N6" s="209"/>
      <c r="O6" s="209"/>
      <c r="P6" s="206"/>
    </row>
    <row r="7" spans="1:16" ht="15.75" customHeight="1">
      <c r="A7" s="507"/>
      <c r="B7" s="170" t="s">
        <v>10</v>
      </c>
      <c r="C7" s="170" t="s">
        <v>10</v>
      </c>
      <c r="D7" s="208"/>
      <c r="E7" s="208"/>
      <c r="F7" s="208"/>
      <c r="G7" s="208"/>
      <c r="H7" s="208"/>
      <c r="I7" s="208"/>
      <c r="J7" s="208"/>
      <c r="K7" s="208"/>
      <c r="L7" s="209">
        <v>2</v>
      </c>
      <c r="M7" s="209"/>
      <c r="N7" s="209"/>
      <c r="O7" s="209"/>
      <c r="P7" s="206">
        <f>SUM(L7:O7)</f>
        <v>2</v>
      </c>
    </row>
    <row r="8" spans="1:16" ht="30.6">
      <c r="A8" s="506" t="s">
        <v>23</v>
      </c>
      <c r="B8" s="207" t="s">
        <v>253</v>
      </c>
      <c r="C8" s="207" t="s">
        <v>256</v>
      </c>
      <c r="D8" s="207" t="s">
        <v>265</v>
      </c>
      <c r="E8" s="207" t="s">
        <v>269</v>
      </c>
      <c r="F8" s="207" t="s">
        <v>272</v>
      </c>
      <c r="G8" s="208"/>
      <c r="H8" s="208"/>
      <c r="I8" s="208"/>
      <c r="J8" s="208"/>
      <c r="K8" s="208"/>
      <c r="L8" s="209"/>
      <c r="M8" s="209"/>
      <c r="N8" s="209"/>
      <c r="O8" s="209"/>
      <c r="P8" s="206"/>
    </row>
    <row r="9" spans="1:16">
      <c r="A9" s="507"/>
      <c r="B9" s="170" t="s">
        <v>22</v>
      </c>
      <c r="C9" s="170" t="s">
        <v>22</v>
      </c>
      <c r="D9" s="170" t="s">
        <v>22</v>
      </c>
      <c r="E9" s="170" t="s">
        <v>22</v>
      </c>
      <c r="F9" s="170" t="s">
        <v>16</v>
      </c>
      <c r="G9" s="208"/>
      <c r="H9" s="208"/>
      <c r="I9" s="208"/>
      <c r="J9" s="208"/>
      <c r="K9" s="208"/>
      <c r="L9" s="209"/>
      <c r="M9" s="209">
        <v>1</v>
      </c>
      <c r="N9" s="209">
        <v>4</v>
      </c>
      <c r="O9" s="209"/>
      <c r="P9" s="206">
        <f t="shared" ref="P9:P33" si="0">SUM(L9:O9)</f>
        <v>5</v>
      </c>
    </row>
    <row r="10" spans="1:16" ht="51">
      <c r="A10" s="506" t="s">
        <v>27</v>
      </c>
      <c r="B10" s="207" t="s">
        <v>209</v>
      </c>
      <c r="C10" s="207" t="s">
        <v>213</v>
      </c>
      <c r="D10" s="207" t="s">
        <v>217</v>
      </c>
      <c r="E10" s="207" t="s">
        <v>224</v>
      </c>
      <c r="F10" s="207" t="s">
        <v>230</v>
      </c>
      <c r="G10" s="208"/>
      <c r="H10" s="208"/>
      <c r="I10" s="208"/>
      <c r="J10" s="208"/>
      <c r="K10" s="208"/>
      <c r="L10" s="209"/>
      <c r="M10" s="209"/>
      <c r="N10" s="209"/>
      <c r="O10" s="209"/>
      <c r="P10" s="206">
        <f t="shared" si="0"/>
        <v>0</v>
      </c>
    </row>
    <row r="11" spans="1:16">
      <c r="A11" s="507"/>
      <c r="B11" s="170" t="s">
        <v>10</v>
      </c>
      <c r="C11" s="170" t="s">
        <v>10</v>
      </c>
      <c r="D11" s="170" t="s">
        <v>10</v>
      </c>
      <c r="E11" s="170" t="s">
        <v>10</v>
      </c>
      <c r="F11" s="170" t="s">
        <v>22</v>
      </c>
      <c r="G11" s="208"/>
      <c r="H11" s="208"/>
      <c r="I11" s="208"/>
      <c r="J11" s="208"/>
      <c r="K11" s="208"/>
      <c r="L11" s="209">
        <v>4</v>
      </c>
      <c r="M11" s="209"/>
      <c r="N11" s="209">
        <v>1</v>
      </c>
      <c r="O11" s="209"/>
      <c r="P11" s="206">
        <f t="shared" si="0"/>
        <v>5</v>
      </c>
    </row>
    <row r="12" spans="1:16" ht="40.799999999999997">
      <c r="A12" s="506" t="s">
        <v>44</v>
      </c>
      <c r="B12" s="210" t="s">
        <v>178</v>
      </c>
      <c r="C12" s="210" t="s">
        <v>184</v>
      </c>
      <c r="D12" s="210" t="s">
        <v>481</v>
      </c>
      <c r="E12" s="208"/>
      <c r="F12" s="208"/>
      <c r="G12" s="208"/>
      <c r="H12" s="208"/>
      <c r="I12" s="208"/>
      <c r="J12" s="208"/>
      <c r="K12" s="208"/>
      <c r="L12" s="209"/>
      <c r="M12" s="209"/>
      <c r="N12" s="209"/>
      <c r="O12" s="209"/>
      <c r="P12" s="206">
        <f t="shared" si="0"/>
        <v>0</v>
      </c>
    </row>
    <row r="13" spans="1:16">
      <c r="A13" s="507"/>
      <c r="B13" s="170" t="s">
        <v>10</v>
      </c>
      <c r="C13" s="170" t="s">
        <v>10</v>
      </c>
      <c r="D13" s="170" t="s">
        <v>22</v>
      </c>
      <c r="E13" s="208"/>
      <c r="F13" s="208"/>
      <c r="G13" s="208"/>
      <c r="H13" s="208"/>
      <c r="I13" s="208"/>
      <c r="J13" s="208"/>
      <c r="K13" s="208"/>
      <c r="L13" s="209">
        <v>2</v>
      </c>
      <c r="M13" s="209"/>
      <c r="N13" s="209">
        <v>1</v>
      </c>
      <c r="O13" s="209"/>
      <c r="P13" s="206">
        <f t="shared" si="0"/>
        <v>3</v>
      </c>
    </row>
    <row r="14" spans="1:16" ht="40.799999999999997">
      <c r="A14" s="506" t="s">
        <v>47</v>
      </c>
      <c r="B14" s="212" t="s">
        <v>278</v>
      </c>
      <c r="C14" s="212" t="s">
        <v>285</v>
      </c>
      <c r="D14" s="212" t="s">
        <v>291</v>
      </c>
      <c r="E14" s="210" t="s">
        <v>297</v>
      </c>
      <c r="F14" s="210" t="s">
        <v>302</v>
      </c>
      <c r="G14" s="210" t="s">
        <v>315</v>
      </c>
      <c r="H14" s="210" t="s">
        <v>482</v>
      </c>
      <c r="I14" s="210" t="s">
        <v>305</v>
      </c>
      <c r="J14" s="210" t="s">
        <v>308</v>
      </c>
      <c r="K14" s="210" t="s">
        <v>312</v>
      </c>
      <c r="L14" s="209"/>
      <c r="M14" s="209"/>
      <c r="N14" s="209"/>
      <c r="O14" s="209"/>
      <c r="P14" s="206">
        <f t="shared" si="0"/>
        <v>0</v>
      </c>
    </row>
    <row r="15" spans="1:16" ht="20.399999999999999">
      <c r="A15" s="507"/>
      <c r="B15" s="170" t="s">
        <v>16</v>
      </c>
      <c r="C15" s="170" t="s">
        <v>22</v>
      </c>
      <c r="D15" s="170" t="s">
        <v>10</v>
      </c>
      <c r="E15" s="170" t="s">
        <v>16</v>
      </c>
      <c r="F15" s="170" t="s">
        <v>16</v>
      </c>
      <c r="G15" s="170" t="s">
        <v>10</v>
      </c>
      <c r="H15" s="170" t="s">
        <v>22</v>
      </c>
      <c r="I15" s="211" t="s">
        <v>478</v>
      </c>
      <c r="J15" s="211" t="s">
        <v>478</v>
      </c>
      <c r="K15" s="211" t="s">
        <v>478</v>
      </c>
      <c r="L15" s="209">
        <v>2</v>
      </c>
      <c r="M15" s="209">
        <v>3</v>
      </c>
      <c r="N15" s="209">
        <v>2</v>
      </c>
      <c r="O15" s="209">
        <v>3</v>
      </c>
      <c r="P15" s="206">
        <f t="shared" si="0"/>
        <v>10</v>
      </c>
    </row>
    <row r="16" spans="1:16" ht="40.799999999999997">
      <c r="A16" s="506" t="s">
        <v>38</v>
      </c>
      <c r="B16" s="213" t="s">
        <v>427</v>
      </c>
      <c r="C16" s="213" t="s">
        <v>432</v>
      </c>
      <c r="D16" s="213" t="s">
        <v>436</v>
      </c>
      <c r="E16" s="213" t="s">
        <v>439</v>
      </c>
      <c r="F16" s="213" t="s">
        <v>445</v>
      </c>
      <c r="G16" s="213" t="s">
        <v>449</v>
      </c>
      <c r="H16" s="208"/>
      <c r="I16" s="208"/>
      <c r="J16" s="208"/>
      <c r="K16" s="208"/>
      <c r="L16" s="209"/>
      <c r="M16" s="209"/>
      <c r="N16" s="209"/>
      <c r="O16" s="209"/>
      <c r="P16" s="206">
        <f t="shared" si="0"/>
        <v>0</v>
      </c>
    </row>
    <row r="17" spans="1:16">
      <c r="A17" s="507"/>
      <c r="B17" s="109" t="s">
        <v>10</v>
      </c>
      <c r="C17" s="214" t="s">
        <v>10</v>
      </c>
      <c r="D17" s="215" t="s">
        <v>16</v>
      </c>
      <c r="E17" s="214" t="s">
        <v>22</v>
      </c>
      <c r="F17" s="215" t="s">
        <v>22</v>
      </c>
      <c r="G17" s="214" t="s">
        <v>10</v>
      </c>
      <c r="H17" s="208"/>
      <c r="I17" s="208"/>
      <c r="J17" s="208"/>
      <c r="K17" s="208"/>
      <c r="L17" s="216">
        <v>3</v>
      </c>
      <c r="M17" s="209">
        <v>1</v>
      </c>
      <c r="N17" s="209">
        <v>2</v>
      </c>
      <c r="O17" s="209"/>
      <c r="P17" s="206">
        <f t="shared" si="0"/>
        <v>6</v>
      </c>
    </row>
    <row r="18" spans="1:16" ht="20.399999999999999">
      <c r="A18" s="506" t="s">
        <v>32</v>
      </c>
      <c r="B18" s="207" t="s">
        <v>355</v>
      </c>
      <c r="C18" s="207" t="s">
        <v>368</v>
      </c>
      <c r="D18" s="207" t="s">
        <v>384</v>
      </c>
      <c r="E18" s="207" t="s">
        <v>398</v>
      </c>
      <c r="F18" s="208"/>
      <c r="G18" s="208"/>
      <c r="H18" s="208"/>
      <c r="I18" s="208"/>
      <c r="J18" s="208"/>
      <c r="K18" s="208"/>
      <c r="L18" s="216"/>
      <c r="M18" s="209"/>
      <c r="N18" s="209"/>
      <c r="O18" s="209"/>
      <c r="P18" s="206">
        <f t="shared" si="0"/>
        <v>0</v>
      </c>
    </row>
    <row r="19" spans="1:16">
      <c r="A19" s="507"/>
      <c r="B19" s="170" t="s">
        <v>10</v>
      </c>
      <c r="C19" s="170" t="s">
        <v>10</v>
      </c>
      <c r="D19" s="170" t="s">
        <v>10</v>
      </c>
      <c r="E19" s="170" t="s">
        <v>10</v>
      </c>
      <c r="F19" s="208"/>
      <c r="G19" s="208"/>
      <c r="H19" s="208"/>
      <c r="I19" s="208"/>
      <c r="J19" s="208"/>
      <c r="K19" s="208"/>
      <c r="L19" s="216">
        <v>4</v>
      </c>
      <c r="M19" s="209"/>
      <c r="N19" s="209"/>
      <c r="O19" s="209"/>
      <c r="P19" s="206">
        <f t="shared" si="0"/>
        <v>4</v>
      </c>
    </row>
    <row r="20" spans="1:16" ht="30.6">
      <c r="A20" s="506" t="s">
        <v>50</v>
      </c>
      <c r="B20" s="210" t="s">
        <v>202</v>
      </c>
      <c r="C20" s="210" t="s">
        <v>198</v>
      </c>
      <c r="D20" s="208"/>
      <c r="E20" s="208"/>
      <c r="F20" s="208"/>
      <c r="G20" s="208"/>
      <c r="H20" s="208"/>
      <c r="I20" s="208"/>
      <c r="J20" s="208"/>
      <c r="K20" s="208"/>
      <c r="L20" s="216"/>
      <c r="M20" s="209"/>
      <c r="N20" s="209"/>
      <c r="O20" s="209"/>
      <c r="P20" s="206">
        <f t="shared" si="0"/>
        <v>0</v>
      </c>
    </row>
    <row r="21" spans="1:16" ht="15.75" customHeight="1">
      <c r="A21" s="507"/>
      <c r="B21" s="170" t="s">
        <v>10</v>
      </c>
      <c r="C21" s="170" t="s">
        <v>16</v>
      </c>
      <c r="D21" s="208"/>
      <c r="E21" s="208"/>
      <c r="F21" s="208"/>
      <c r="G21" s="208"/>
      <c r="H21" s="208"/>
      <c r="I21" s="208"/>
      <c r="J21" s="208"/>
      <c r="K21" s="208"/>
      <c r="L21" s="216">
        <v>1</v>
      </c>
      <c r="M21" s="209">
        <v>1</v>
      </c>
      <c r="N21" s="209"/>
      <c r="O21" s="209"/>
      <c r="P21" s="206">
        <f t="shared" si="0"/>
        <v>2</v>
      </c>
    </row>
    <row r="22" spans="1:16" ht="39" customHeight="1">
      <c r="A22" s="506" t="s">
        <v>35</v>
      </c>
      <c r="B22" s="210" t="s">
        <v>404</v>
      </c>
      <c r="C22" s="208"/>
      <c r="D22" s="208"/>
      <c r="E22" s="208"/>
      <c r="F22" s="208"/>
      <c r="G22" s="208"/>
      <c r="H22" s="208"/>
      <c r="I22" s="208"/>
      <c r="J22" s="208"/>
      <c r="K22" s="208"/>
      <c r="L22" s="216"/>
      <c r="M22" s="209"/>
      <c r="N22" s="209"/>
      <c r="O22" s="209"/>
      <c r="P22" s="206">
        <f t="shared" si="0"/>
        <v>0</v>
      </c>
    </row>
    <row r="23" spans="1:16" ht="15.75" customHeight="1">
      <c r="A23" s="507"/>
      <c r="B23" s="170" t="s">
        <v>10</v>
      </c>
      <c r="C23" s="208"/>
      <c r="D23" s="208"/>
      <c r="E23" s="208"/>
      <c r="F23" s="208"/>
      <c r="G23" s="208"/>
      <c r="H23" s="208"/>
      <c r="I23" s="208"/>
      <c r="J23" s="208"/>
      <c r="K23" s="208"/>
      <c r="L23" s="216">
        <v>1</v>
      </c>
      <c r="M23" s="209"/>
      <c r="N23" s="209"/>
      <c r="O23" s="209"/>
      <c r="P23" s="206">
        <f t="shared" si="0"/>
        <v>1</v>
      </c>
    </row>
    <row r="24" spans="1:16" ht="39" customHeight="1">
      <c r="A24" s="506" t="s">
        <v>41</v>
      </c>
      <c r="B24" s="207" t="s">
        <v>483</v>
      </c>
      <c r="C24" s="207" t="s">
        <v>484</v>
      </c>
      <c r="D24" s="208"/>
      <c r="E24" s="208"/>
      <c r="F24" s="208"/>
      <c r="G24" s="208"/>
      <c r="H24" s="208"/>
      <c r="I24" s="208"/>
      <c r="J24" s="208"/>
      <c r="K24" s="208"/>
      <c r="L24" s="216"/>
      <c r="M24" s="209"/>
      <c r="N24" s="209"/>
      <c r="O24" s="209"/>
      <c r="P24" s="206">
        <f t="shared" si="0"/>
        <v>0</v>
      </c>
    </row>
    <row r="25" spans="1:16" ht="15.75" customHeight="1">
      <c r="A25" s="507"/>
      <c r="B25" s="170" t="s">
        <v>10</v>
      </c>
      <c r="C25" s="170" t="s">
        <v>10</v>
      </c>
      <c r="D25" s="208"/>
      <c r="E25" s="208"/>
      <c r="F25" s="208"/>
      <c r="G25" s="208"/>
      <c r="H25" s="208"/>
      <c r="I25" s="208"/>
      <c r="J25" s="208"/>
      <c r="K25" s="208"/>
      <c r="L25" s="216">
        <v>2</v>
      </c>
      <c r="M25" s="209"/>
      <c r="N25" s="209"/>
      <c r="O25" s="209"/>
      <c r="P25" s="206">
        <f t="shared" si="0"/>
        <v>2</v>
      </c>
    </row>
    <row r="26" spans="1:16" ht="39" customHeight="1">
      <c r="A26" s="508" t="s">
        <v>57</v>
      </c>
      <c r="B26" s="217" t="s">
        <v>409</v>
      </c>
      <c r="C26" s="217" t="s">
        <v>414</v>
      </c>
      <c r="D26" s="218"/>
      <c r="E26" s="218"/>
      <c r="F26" s="6"/>
      <c r="G26" s="6"/>
      <c r="H26" s="6"/>
      <c r="I26" s="6"/>
      <c r="J26" s="6"/>
      <c r="K26" s="6"/>
      <c r="L26" s="209"/>
      <c r="M26" s="209"/>
      <c r="N26" s="209"/>
      <c r="O26" s="209"/>
      <c r="P26" s="206">
        <f t="shared" si="0"/>
        <v>0</v>
      </c>
    </row>
    <row r="27" spans="1:16" ht="15.75" customHeight="1">
      <c r="A27" s="507"/>
      <c r="B27" s="170" t="s">
        <v>10</v>
      </c>
      <c r="C27" s="170" t="s">
        <v>10</v>
      </c>
      <c r="D27" s="208"/>
      <c r="E27" s="208"/>
      <c r="L27" s="209">
        <v>2</v>
      </c>
      <c r="M27" s="209"/>
      <c r="N27" s="209"/>
      <c r="O27" s="209"/>
      <c r="P27" s="206">
        <f t="shared" si="0"/>
        <v>2</v>
      </c>
    </row>
    <row r="28" spans="1:16" ht="15.75" customHeight="1">
      <c r="A28" s="506" t="s">
        <v>29</v>
      </c>
      <c r="B28" s="207" t="s">
        <v>332</v>
      </c>
      <c r="C28" s="207" t="s">
        <v>337</v>
      </c>
      <c r="D28" s="207" t="s">
        <v>341</v>
      </c>
      <c r="E28" s="208"/>
      <c r="L28" s="209"/>
      <c r="M28" s="209"/>
      <c r="N28" s="209"/>
      <c r="O28" s="209"/>
      <c r="P28" s="206">
        <f t="shared" si="0"/>
        <v>0</v>
      </c>
    </row>
    <row r="29" spans="1:16" ht="15.75" customHeight="1">
      <c r="A29" s="507"/>
      <c r="B29" s="170" t="s">
        <v>10</v>
      </c>
      <c r="C29" s="170" t="s">
        <v>10</v>
      </c>
      <c r="D29" s="170" t="s">
        <v>10</v>
      </c>
      <c r="E29" s="208"/>
      <c r="L29" s="209">
        <v>3</v>
      </c>
      <c r="M29" s="209"/>
      <c r="N29" s="209"/>
      <c r="O29" s="209"/>
      <c r="P29" s="206">
        <f t="shared" si="0"/>
        <v>3</v>
      </c>
    </row>
    <row r="30" spans="1:16" ht="15.75" customHeight="1">
      <c r="A30" s="506" t="s">
        <v>53</v>
      </c>
      <c r="B30" s="207" t="s">
        <v>419</v>
      </c>
      <c r="C30" s="207" t="s">
        <v>423</v>
      </c>
      <c r="D30" s="208"/>
      <c r="E30" s="208"/>
      <c r="L30" s="209"/>
      <c r="M30" s="209"/>
      <c r="N30" s="209"/>
      <c r="O30" s="209"/>
      <c r="P30" s="206">
        <f t="shared" si="0"/>
        <v>0</v>
      </c>
    </row>
    <row r="31" spans="1:16" ht="15.75" customHeight="1">
      <c r="A31" s="507"/>
      <c r="B31" s="170" t="s">
        <v>22</v>
      </c>
      <c r="C31" s="170" t="s">
        <v>10</v>
      </c>
      <c r="D31" s="208"/>
      <c r="E31" s="208"/>
      <c r="L31" s="209">
        <v>1</v>
      </c>
      <c r="M31" s="209"/>
      <c r="N31" s="209">
        <v>1</v>
      </c>
      <c r="O31" s="209"/>
      <c r="P31" s="206">
        <f t="shared" si="0"/>
        <v>2</v>
      </c>
    </row>
    <row r="32" spans="1:16" ht="23.25" customHeight="1">
      <c r="A32" s="506" t="s">
        <v>56</v>
      </c>
      <c r="B32" s="73" t="s">
        <v>169</v>
      </c>
      <c r="C32" s="73" t="s">
        <v>174</v>
      </c>
      <c r="L32" s="209"/>
      <c r="M32" s="209"/>
      <c r="N32" s="209"/>
      <c r="O32" s="209"/>
      <c r="P32" s="206">
        <f t="shared" si="0"/>
        <v>0</v>
      </c>
    </row>
    <row r="33" spans="1:16" ht="15.75" customHeight="1">
      <c r="A33" s="507"/>
      <c r="B33" s="211" t="s">
        <v>485</v>
      </c>
      <c r="C33" s="211" t="s">
        <v>485</v>
      </c>
      <c r="L33" s="209"/>
      <c r="M33" s="209"/>
      <c r="N33" s="209"/>
      <c r="O33" s="209">
        <v>2</v>
      </c>
      <c r="P33" s="206">
        <f t="shared" si="0"/>
        <v>2</v>
      </c>
    </row>
    <row r="34" spans="1:16" ht="15.75" customHeight="1">
      <c r="L34" s="209"/>
      <c r="M34" s="209"/>
      <c r="N34" s="209"/>
      <c r="O34" s="209"/>
    </row>
    <row r="35" spans="1:16" ht="15.75" customHeight="1">
      <c r="L35" s="219">
        <f t="shared" ref="L35:P35" si="1">SUM(L1:L33)</f>
        <v>27</v>
      </c>
      <c r="M35" s="219">
        <f t="shared" si="1"/>
        <v>8</v>
      </c>
      <c r="N35" s="219">
        <f t="shared" si="1"/>
        <v>12</v>
      </c>
      <c r="O35" s="219">
        <f t="shared" si="1"/>
        <v>6</v>
      </c>
      <c r="P35" s="219">
        <f t="shared" si="1"/>
        <v>53</v>
      </c>
    </row>
    <row r="36" spans="1:16" ht="15.75" customHeight="1">
      <c r="L36" s="209"/>
      <c r="M36" s="209"/>
      <c r="N36" s="209"/>
      <c r="O36" s="209"/>
    </row>
    <row r="37" spans="1:16" ht="15.75" customHeight="1">
      <c r="C37" s="220" t="s">
        <v>486</v>
      </c>
      <c r="D37" s="221">
        <f>+L35</f>
        <v>27</v>
      </c>
      <c r="E37" s="222">
        <f t="shared" ref="E37:E40" si="2">+D37/$D$41</f>
        <v>0.50943396226415094</v>
      </c>
      <c r="L37" s="209"/>
      <c r="M37" s="209"/>
      <c r="N37" s="209"/>
      <c r="O37" s="209"/>
    </row>
    <row r="38" spans="1:16" ht="15.75" customHeight="1">
      <c r="C38" s="223" t="s">
        <v>22</v>
      </c>
      <c r="D38" s="221">
        <f>+N35</f>
        <v>12</v>
      </c>
      <c r="E38" s="222">
        <f t="shared" si="2"/>
        <v>0.22641509433962265</v>
      </c>
      <c r="L38" s="209"/>
      <c r="M38" s="209"/>
      <c r="N38" s="209"/>
      <c r="O38" s="209"/>
    </row>
    <row r="39" spans="1:16" ht="15.75" customHeight="1">
      <c r="C39" s="224" t="s">
        <v>487</v>
      </c>
      <c r="D39" s="221">
        <f>+M35</f>
        <v>8</v>
      </c>
      <c r="E39" s="222">
        <f t="shared" si="2"/>
        <v>0.15094339622641509</v>
      </c>
      <c r="L39" s="209"/>
      <c r="M39" s="209"/>
      <c r="N39" s="209"/>
      <c r="O39" s="209"/>
    </row>
    <row r="40" spans="1:16" ht="15.75" customHeight="1">
      <c r="C40" s="225" t="s">
        <v>488</v>
      </c>
      <c r="D40" s="221">
        <v>6</v>
      </c>
      <c r="E40" s="222">
        <f t="shared" si="2"/>
        <v>0.11320754716981132</v>
      </c>
      <c r="L40" s="209"/>
      <c r="M40" s="209"/>
      <c r="N40" s="209"/>
      <c r="O40" s="209"/>
    </row>
    <row r="41" spans="1:16" ht="15.75" customHeight="1">
      <c r="D41" s="206">
        <f>SUM(D37:D40)</f>
        <v>53</v>
      </c>
      <c r="L41" s="209"/>
      <c r="M41" s="209"/>
      <c r="N41" s="209"/>
      <c r="O41" s="209"/>
    </row>
    <row r="42" spans="1:16" ht="15.75" customHeight="1">
      <c r="L42" s="209"/>
      <c r="M42" s="209"/>
      <c r="N42" s="209"/>
      <c r="O42" s="209"/>
    </row>
    <row r="43" spans="1:16" ht="15.75" customHeight="1">
      <c r="L43" s="209"/>
      <c r="M43" s="209"/>
      <c r="N43" s="209"/>
      <c r="O43" s="209"/>
    </row>
    <row r="44" spans="1:16" ht="15.75" customHeight="1">
      <c r="L44" s="209"/>
      <c r="M44" s="209"/>
      <c r="N44" s="209"/>
      <c r="O44" s="209"/>
    </row>
    <row r="45" spans="1:16" ht="15.75" customHeight="1">
      <c r="L45" s="209"/>
      <c r="M45" s="209"/>
      <c r="N45" s="209"/>
      <c r="O45" s="209"/>
    </row>
    <row r="46" spans="1:16" ht="15.75" customHeight="1">
      <c r="L46" s="209"/>
      <c r="M46" s="209"/>
      <c r="N46" s="209"/>
      <c r="O46" s="209"/>
    </row>
    <row r="47" spans="1:16" ht="15.75" customHeight="1">
      <c r="L47" s="209"/>
      <c r="M47" s="209"/>
      <c r="N47" s="209"/>
      <c r="O47" s="209"/>
    </row>
    <row r="48" spans="1:16" ht="15.75" customHeight="1">
      <c r="L48" s="209"/>
      <c r="M48" s="209"/>
      <c r="N48" s="209"/>
      <c r="O48" s="209"/>
    </row>
    <row r="49" spans="12:15" ht="15.75" customHeight="1">
      <c r="L49" s="209"/>
      <c r="M49" s="209"/>
      <c r="N49" s="209"/>
      <c r="O49" s="209"/>
    </row>
    <row r="50" spans="12:15" ht="15.75" customHeight="1">
      <c r="L50" s="209"/>
      <c r="M50" s="209"/>
      <c r="N50" s="209"/>
      <c r="O50" s="209"/>
    </row>
    <row r="51" spans="12:15" ht="15.75" customHeight="1">
      <c r="L51" s="209"/>
      <c r="M51" s="209"/>
      <c r="N51" s="209"/>
      <c r="O51" s="209"/>
    </row>
    <row r="52" spans="12:15" ht="15.75" customHeight="1">
      <c r="L52" s="209"/>
      <c r="M52" s="209"/>
      <c r="N52" s="209"/>
      <c r="O52" s="209"/>
    </row>
    <row r="53" spans="12:15" ht="15.75" customHeight="1">
      <c r="L53" s="209"/>
      <c r="M53" s="209"/>
      <c r="N53" s="209"/>
      <c r="O53" s="209"/>
    </row>
    <row r="54" spans="12:15" ht="15.75" customHeight="1">
      <c r="L54" s="209"/>
      <c r="M54" s="209"/>
      <c r="N54" s="209"/>
      <c r="O54" s="209"/>
    </row>
    <row r="55" spans="12:15" ht="15.75" customHeight="1">
      <c r="L55" s="209"/>
      <c r="M55" s="209"/>
      <c r="N55" s="209"/>
      <c r="O55" s="209"/>
    </row>
    <row r="56" spans="12:15" ht="15.75" customHeight="1">
      <c r="L56" s="209"/>
      <c r="M56" s="209"/>
      <c r="N56" s="209"/>
      <c r="O56" s="209"/>
    </row>
    <row r="57" spans="12:15" ht="15.75" customHeight="1">
      <c r="L57" s="209"/>
      <c r="M57" s="209"/>
      <c r="N57" s="209"/>
      <c r="O57" s="209"/>
    </row>
    <row r="58" spans="12:15" ht="15.75" customHeight="1">
      <c r="L58" s="209"/>
      <c r="M58" s="209"/>
      <c r="N58" s="209"/>
      <c r="O58" s="209"/>
    </row>
    <row r="59" spans="12:15" ht="15.75" customHeight="1">
      <c r="L59" s="209"/>
      <c r="M59" s="209"/>
      <c r="N59" s="209"/>
      <c r="O59" s="209"/>
    </row>
    <row r="60" spans="12:15" ht="15.75" customHeight="1">
      <c r="L60" s="209"/>
      <c r="M60" s="209"/>
      <c r="N60" s="209"/>
      <c r="O60" s="209"/>
    </row>
    <row r="61" spans="12:15" ht="15.75" customHeight="1">
      <c r="L61" s="209"/>
      <c r="M61" s="209"/>
      <c r="N61" s="209"/>
      <c r="O61" s="209"/>
    </row>
    <row r="62" spans="12:15" ht="15.75" customHeight="1">
      <c r="L62" s="209"/>
      <c r="M62" s="209"/>
      <c r="N62" s="209"/>
      <c r="O62" s="209"/>
    </row>
    <row r="63" spans="12:15" ht="15.75" customHeight="1">
      <c r="L63" s="209"/>
      <c r="M63" s="209"/>
      <c r="N63" s="209"/>
      <c r="O63" s="209"/>
    </row>
    <row r="64" spans="12:15" ht="15.75" customHeight="1">
      <c r="L64" s="209"/>
      <c r="M64" s="209"/>
      <c r="N64" s="209"/>
      <c r="O64" s="209"/>
    </row>
    <row r="65" spans="12:15" ht="15.75" customHeight="1">
      <c r="L65" s="209"/>
      <c r="M65" s="209"/>
      <c r="N65" s="209"/>
      <c r="O65" s="209"/>
    </row>
    <row r="66" spans="12:15" ht="15.75" customHeight="1">
      <c r="L66" s="209"/>
      <c r="M66" s="209"/>
      <c r="N66" s="209"/>
      <c r="O66" s="209"/>
    </row>
    <row r="67" spans="12:15" ht="15.75" customHeight="1">
      <c r="L67" s="209"/>
      <c r="M67" s="209"/>
      <c r="N67" s="209"/>
      <c r="O67" s="209"/>
    </row>
    <row r="68" spans="12:15" ht="15.75" customHeight="1">
      <c r="L68" s="209"/>
      <c r="M68" s="209"/>
      <c r="N68" s="209"/>
      <c r="O68" s="209"/>
    </row>
    <row r="69" spans="12:15" ht="15.75" customHeight="1">
      <c r="L69" s="209"/>
      <c r="M69" s="209"/>
      <c r="N69" s="209"/>
      <c r="O69" s="209"/>
    </row>
    <row r="70" spans="12:15" ht="15.75" customHeight="1">
      <c r="L70" s="209"/>
      <c r="M70" s="209"/>
      <c r="N70" s="209"/>
      <c r="O70" s="209"/>
    </row>
    <row r="71" spans="12:15" ht="15.75" customHeight="1">
      <c r="L71" s="209"/>
      <c r="M71" s="209"/>
      <c r="N71" s="209"/>
      <c r="O71" s="209"/>
    </row>
    <row r="72" spans="12:15" ht="15.75" customHeight="1">
      <c r="L72" s="209"/>
      <c r="M72" s="209"/>
      <c r="N72" s="209"/>
      <c r="O72" s="209"/>
    </row>
    <row r="73" spans="12:15" ht="15.75" customHeight="1">
      <c r="L73" s="209"/>
      <c r="M73" s="209"/>
      <c r="N73" s="209"/>
      <c r="O73" s="209"/>
    </row>
    <row r="74" spans="12:15" ht="15.75" customHeight="1">
      <c r="L74" s="209"/>
      <c r="M74" s="209"/>
      <c r="N74" s="209"/>
      <c r="O74" s="209"/>
    </row>
    <row r="75" spans="12:15" ht="15.75" customHeight="1">
      <c r="L75" s="209"/>
      <c r="M75" s="209"/>
      <c r="N75" s="209"/>
      <c r="O75" s="209"/>
    </row>
    <row r="76" spans="12:15" ht="15.75" customHeight="1">
      <c r="L76" s="209"/>
      <c r="M76" s="209"/>
      <c r="N76" s="209"/>
      <c r="O76" s="209"/>
    </row>
    <row r="77" spans="12:15" ht="15.75" customHeight="1">
      <c r="L77" s="209"/>
      <c r="M77" s="209"/>
      <c r="N77" s="209"/>
      <c r="O77" s="209"/>
    </row>
    <row r="78" spans="12:15" ht="15.75" customHeight="1">
      <c r="L78" s="209"/>
      <c r="M78" s="209"/>
      <c r="N78" s="209"/>
      <c r="O78" s="209"/>
    </row>
    <row r="79" spans="12:15" ht="15.75" customHeight="1">
      <c r="L79" s="209"/>
      <c r="M79" s="209"/>
      <c r="N79" s="209"/>
      <c r="O79" s="209"/>
    </row>
    <row r="80" spans="12:15" ht="15.75" customHeight="1">
      <c r="L80" s="209"/>
      <c r="M80" s="209"/>
      <c r="N80" s="209"/>
      <c r="O80" s="209"/>
    </row>
    <row r="81" spans="12:15" ht="15.75" customHeight="1">
      <c r="L81" s="209"/>
      <c r="M81" s="209"/>
      <c r="N81" s="209"/>
      <c r="O81" s="209"/>
    </row>
    <row r="82" spans="12:15" ht="15.75" customHeight="1">
      <c r="L82" s="209"/>
      <c r="M82" s="209"/>
      <c r="N82" s="209"/>
      <c r="O82" s="209"/>
    </row>
    <row r="83" spans="12:15" ht="15.75" customHeight="1">
      <c r="L83" s="209"/>
      <c r="M83" s="209"/>
      <c r="N83" s="209"/>
      <c r="O83" s="209"/>
    </row>
    <row r="84" spans="12:15" ht="15.75" customHeight="1">
      <c r="L84" s="209"/>
      <c r="M84" s="209"/>
      <c r="N84" s="209"/>
      <c r="O84" s="209"/>
    </row>
    <row r="85" spans="12:15" ht="15.75" customHeight="1">
      <c r="L85" s="209"/>
      <c r="M85" s="209"/>
      <c r="N85" s="209"/>
      <c r="O85" s="209"/>
    </row>
    <row r="86" spans="12:15" ht="15.75" customHeight="1">
      <c r="L86" s="209"/>
      <c r="M86" s="209"/>
      <c r="N86" s="209"/>
      <c r="O86" s="209"/>
    </row>
    <row r="87" spans="12:15" ht="15.75" customHeight="1">
      <c r="L87" s="209"/>
      <c r="M87" s="209"/>
      <c r="N87" s="209"/>
      <c r="O87" s="209"/>
    </row>
    <row r="88" spans="12:15" ht="15.75" customHeight="1">
      <c r="L88" s="209"/>
      <c r="M88" s="209"/>
      <c r="N88" s="209"/>
      <c r="O88" s="209"/>
    </row>
    <row r="89" spans="12:15" ht="15.75" customHeight="1">
      <c r="L89" s="209"/>
      <c r="M89" s="209"/>
      <c r="N89" s="209"/>
      <c r="O89" s="209"/>
    </row>
    <row r="90" spans="12:15" ht="15.75" customHeight="1">
      <c r="L90" s="209"/>
      <c r="M90" s="209"/>
      <c r="N90" s="209"/>
      <c r="O90" s="209"/>
    </row>
    <row r="91" spans="12:15" ht="15.75" customHeight="1">
      <c r="L91" s="209"/>
      <c r="M91" s="209"/>
      <c r="N91" s="209"/>
      <c r="O91" s="209"/>
    </row>
    <row r="92" spans="12:15" ht="15.75" customHeight="1">
      <c r="L92" s="209"/>
      <c r="M92" s="209"/>
      <c r="N92" s="209"/>
      <c r="O92" s="209"/>
    </row>
    <row r="93" spans="12:15" ht="15.75" customHeight="1">
      <c r="L93" s="209"/>
      <c r="M93" s="209"/>
      <c r="N93" s="209"/>
      <c r="O93" s="209"/>
    </row>
    <row r="94" spans="12:15" ht="15.75" customHeight="1">
      <c r="L94" s="209"/>
      <c r="M94" s="209"/>
      <c r="N94" s="209"/>
      <c r="O94" s="209"/>
    </row>
    <row r="95" spans="12:15" ht="15.75" customHeight="1">
      <c r="L95" s="209"/>
      <c r="M95" s="209"/>
      <c r="N95" s="209"/>
      <c r="O95" s="209"/>
    </row>
    <row r="96" spans="12:15" ht="15.75" customHeight="1">
      <c r="L96" s="209"/>
      <c r="M96" s="209"/>
      <c r="N96" s="209"/>
      <c r="O96" s="209"/>
    </row>
    <row r="97" spans="12:15" ht="15.75" customHeight="1">
      <c r="L97" s="209"/>
      <c r="M97" s="209"/>
      <c r="N97" s="209"/>
      <c r="O97" s="209"/>
    </row>
    <row r="98" spans="12:15" ht="15.75" customHeight="1">
      <c r="L98" s="209"/>
      <c r="M98" s="209"/>
      <c r="N98" s="209"/>
      <c r="O98" s="209"/>
    </row>
    <row r="99" spans="12:15" ht="15.75" customHeight="1">
      <c r="L99" s="209"/>
      <c r="M99" s="209"/>
      <c r="N99" s="209"/>
      <c r="O99" s="209"/>
    </row>
    <row r="100" spans="12:15" ht="15.75" customHeight="1">
      <c r="L100" s="209"/>
      <c r="M100" s="209"/>
      <c r="N100" s="209"/>
      <c r="O100" s="209"/>
    </row>
    <row r="101" spans="12:15" ht="15.75" customHeight="1">
      <c r="L101" s="209"/>
      <c r="M101" s="209"/>
      <c r="N101" s="209"/>
      <c r="O101" s="209"/>
    </row>
    <row r="102" spans="12:15" ht="15.75" customHeight="1">
      <c r="L102" s="209"/>
      <c r="M102" s="209"/>
      <c r="N102" s="209"/>
      <c r="O102" s="209"/>
    </row>
    <row r="103" spans="12:15" ht="15.75" customHeight="1">
      <c r="L103" s="209"/>
      <c r="M103" s="209"/>
      <c r="N103" s="209"/>
      <c r="O103" s="209"/>
    </row>
    <row r="104" spans="12:15" ht="15.75" customHeight="1">
      <c r="L104" s="209"/>
      <c r="M104" s="209"/>
      <c r="N104" s="209"/>
      <c r="O104" s="209"/>
    </row>
    <row r="105" spans="12:15" ht="15.75" customHeight="1">
      <c r="L105" s="209"/>
      <c r="M105" s="209"/>
      <c r="N105" s="209"/>
      <c r="O105" s="209"/>
    </row>
    <row r="106" spans="12:15" ht="15.75" customHeight="1">
      <c r="L106" s="209"/>
      <c r="M106" s="209"/>
      <c r="N106" s="209"/>
      <c r="O106" s="209"/>
    </row>
    <row r="107" spans="12:15" ht="15.75" customHeight="1">
      <c r="L107" s="209"/>
      <c r="M107" s="209"/>
      <c r="N107" s="209"/>
      <c r="O107" s="209"/>
    </row>
    <row r="108" spans="12:15" ht="15.75" customHeight="1">
      <c r="L108" s="209"/>
      <c r="M108" s="209"/>
      <c r="N108" s="209"/>
      <c r="O108" s="209"/>
    </row>
    <row r="109" spans="12:15" ht="15.75" customHeight="1">
      <c r="L109" s="209"/>
      <c r="M109" s="209"/>
      <c r="N109" s="209"/>
      <c r="O109" s="209"/>
    </row>
    <row r="110" spans="12:15" ht="15.75" customHeight="1">
      <c r="L110" s="209"/>
      <c r="M110" s="209"/>
      <c r="N110" s="209"/>
      <c r="O110" s="209"/>
    </row>
    <row r="111" spans="12:15" ht="15.75" customHeight="1">
      <c r="L111" s="209"/>
      <c r="M111" s="209"/>
      <c r="N111" s="209"/>
      <c r="O111" s="209"/>
    </row>
    <row r="112" spans="12:15" ht="15.75" customHeight="1">
      <c r="L112" s="209"/>
      <c r="M112" s="209"/>
      <c r="N112" s="209"/>
      <c r="O112" s="209"/>
    </row>
    <row r="113" spans="12:15" ht="15.75" customHeight="1">
      <c r="L113" s="209"/>
      <c r="M113" s="209"/>
      <c r="N113" s="209"/>
      <c r="O113" s="209"/>
    </row>
    <row r="114" spans="12:15" ht="15.75" customHeight="1">
      <c r="L114" s="209"/>
      <c r="M114" s="209"/>
      <c r="N114" s="209"/>
      <c r="O114" s="209"/>
    </row>
    <row r="115" spans="12:15" ht="15.75" customHeight="1">
      <c r="L115" s="209"/>
      <c r="M115" s="209"/>
      <c r="N115" s="209"/>
      <c r="O115" s="209"/>
    </row>
    <row r="116" spans="12:15" ht="15.75" customHeight="1">
      <c r="L116" s="209"/>
      <c r="M116" s="209"/>
      <c r="N116" s="209"/>
      <c r="O116" s="209"/>
    </row>
    <row r="117" spans="12:15" ht="15.75" customHeight="1">
      <c r="L117" s="209"/>
      <c r="M117" s="209"/>
      <c r="N117" s="209"/>
      <c r="O117" s="209"/>
    </row>
    <row r="118" spans="12:15" ht="15.75" customHeight="1">
      <c r="L118" s="209"/>
      <c r="M118" s="209"/>
      <c r="N118" s="209"/>
      <c r="O118" s="209"/>
    </row>
    <row r="119" spans="12:15" ht="15.75" customHeight="1">
      <c r="L119" s="209"/>
      <c r="M119" s="209"/>
      <c r="N119" s="209"/>
      <c r="O119" s="209"/>
    </row>
    <row r="120" spans="12:15" ht="15.75" customHeight="1">
      <c r="L120" s="209"/>
      <c r="M120" s="209"/>
      <c r="N120" s="209"/>
      <c r="O120" s="209"/>
    </row>
    <row r="121" spans="12:15" ht="15.75" customHeight="1">
      <c r="L121" s="209"/>
      <c r="M121" s="209"/>
      <c r="N121" s="209"/>
      <c r="O121" s="209"/>
    </row>
    <row r="122" spans="12:15" ht="15.75" customHeight="1">
      <c r="L122" s="209"/>
      <c r="M122" s="209"/>
      <c r="N122" s="209"/>
      <c r="O122" s="209"/>
    </row>
    <row r="123" spans="12:15" ht="15.75" customHeight="1">
      <c r="L123" s="209"/>
      <c r="M123" s="209"/>
      <c r="N123" s="209"/>
      <c r="O123" s="209"/>
    </row>
    <row r="124" spans="12:15" ht="15.75" customHeight="1">
      <c r="L124" s="209"/>
      <c r="M124" s="209"/>
      <c r="N124" s="209"/>
      <c r="O124" s="209"/>
    </row>
    <row r="125" spans="12:15" ht="15.75" customHeight="1">
      <c r="L125" s="209"/>
      <c r="M125" s="209"/>
      <c r="N125" s="209"/>
      <c r="O125" s="209"/>
    </row>
    <row r="126" spans="12:15" ht="15.75" customHeight="1">
      <c r="L126" s="209"/>
      <c r="M126" s="209"/>
      <c r="N126" s="209"/>
      <c r="O126" s="209"/>
    </row>
    <row r="127" spans="12:15" ht="15.75" customHeight="1">
      <c r="L127" s="209"/>
      <c r="M127" s="209"/>
      <c r="N127" s="209"/>
      <c r="O127" s="209"/>
    </row>
    <row r="128" spans="12:15" ht="15.75" customHeight="1">
      <c r="L128" s="209"/>
      <c r="M128" s="209"/>
      <c r="N128" s="209"/>
      <c r="O128" s="209"/>
    </row>
    <row r="129" spans="12:15" ht="15.75" customHeight="1">
      <c r="L129" s="209"/>
      <c r="M129" s="209"/>
      <c r="N129" s="209"/>
      <c r="O129" s="209"/>
    </row>
    <row r="130" spans="12:15" ht="15.75" customHeight="1">
      <c r="L130" s="209"/>
      <c r="M130" s="209"/>
      <c r="N130" s="209"/>
      <c r="O130" s="209"/>
    </row>
    <row r="131" spans="12:15" ht="15.75" customHeight="1">
      <c r="L131" s="209"/>
      <c r="M131" s="209"/>
      <c r="N131" s="209"/>
      <c r="O131" s="209"/>
    </row>
    <row r="132" spans="12:15" ht="15.75" customHeight="1">
      <c r="L132" s="209"/>
      <c r="M132" s="209"/>
      <c r="N132" s="209"/>
      <c r="O132" s="209"/>
    </row>
    <row r="133" spans="12:15" ht="15.75" customHeight="1">
      <c r="L133" s="209"/>
      <c r="M133" s="209"/>
      <c r="N133" s="209"/>
      <c r="O133" s="209"/>
    </row>
    <row r="134" spans="12:15" ht="15.75" customHeight="1">
      <c r="L134" s="209"/>
      <c r="M134" s="209"/>
      <c r="N134" s="209"/>
      <c r="O134" s="209"/>
    </row>
    <row r="135" spans="12:15" ht="15.75" customHeight="1">
      <c r="L135" s="209"/>
      <c r="M135" s="209"/>
      <c r="N135" s="209"/>
      <c r="O135" s="209"/>
    </row>
    <row r="136" spans="12:15" ht="15.75" customHeight="1">
      <c r="L136" s="209"/>
      <c r="M136" s="209"/>
      <c r="N136" s="209"/>
      <c r="O136" s="209"/>
    </row>
    <row r="137" spans="12:15" ht="15.75" customHeight="1">
      <c r="L137" s="209"/>
      <c r="M137" s="209"/>
      <c r="N137" s="209"/>
      <c r="O137" s="209"/>
    </row>
    <row r="138" spans="12:15" ht="15.75" customHeight="1">
      <c r="L138" s="209"/>
      <c r="M138" s="209"/>
      <c r="N138" s="209"/>
      <c r="O138" s="209"/>
    </row>
    <row r="139" spans="12:15" ht="15.75" customHeight="1">
      <c r="L139" s="209"/>
      <c r="M139" s="209"/>
      <c r="N139" s="209"/>
      <c r="O139" s="209"/>
    </row>
    <row r="140" spans="12:15" ht="15.75" customHeight="1">
      <c r="L140" s="209"/>
      <c r="M140" s="209"/>
      <c r="N140" s="209"/>
      <c r="O140" s="209"/>
    </row>
    <row r="141" spans="12:15" ht="15.75" customHeight="1">
      <c r="L141" s="209"/>
      <c r="M141" s="209"/>
      <c r="N141" s="209"/>
      <c r="O141" s="209"/>
    </row>
    <row r="142" spans="12:15" ht="15.75" customHeight="1">
      <c r="L142" s="209"/>
      <c r="M142" s="209"/>
      <c r="N142" s="209"/>
      <c r="O142" s="209"/>
    </row>
    <row r="143" spans="12:15" ht="15.75" customHeight="1">
      <c r="L143" s="209"/>
      <c r="M143" s="209"/>
      <c r="N143" s="209"/>
      <c r="O143" s="209"/>
    </row>
    <row r="144" spans="12:15" ht="15.75" customHeight="1">
      <c r="L144" s="209"/>
      <c r="M144" s="209"/>
      <c r="N144" s="209"/>
      <c r="O144" s="209"/>
    </row>
    <row r="145" spans="12:15" ht="15.75" customHeight="1">
      <c r="L145" s="209"/>
      <c r="M145" s="209"/>
      <c r="N145" s="209"/>
      <c r="O145" s="209"/>
    </row>
    <row r="146" spans="12:15" ht="15.75" customHeight="1">
      <c r="L146" s="209"/>
      <c r="M146" s="209"/>
      <c r="N146" s="209"/>
      <c r="O146" s="209"/>
    </row>
    <row r="147" spans="12:15" ht="15.75" customHeight="1">
      <c r="L147" s="209"/>
      <c r="M147" s="209"/>
      <c r="N147" s="209"/>
      <c r="O147" s="209"/>
    </row>
    <row r="148" spans="12:15" ht="15.75" customHeight="1">
      <c r="L148" s="209"/>
      <c r="M148" s="209"/>
      <c r="N148" s="209"/>
      <c r="O148" s="209"/>
    </row>
    <row r="149" spans="12:15" ht="15.75" customHeight="1">
      <c r="L149" s="209"/>
      <c r="M149" s="209"/>
      <c r="N149" s="209"/>
      <c r="O149" s="209"/>
    </row>
    <row r="150" spans="12:15" ht="15.75" customHeight="1">
      <c r="L150" s="209"/>
      <c r="M150" s="209"/>
      <c r="N150" s="209"/>
      <c r="O150" s="209"/>
    </row>
    <row r="151" spans="12:15" ht="15.75" customHeight="1">
      <c r="L151" s="209"/>
      <c r="M151" s="209"/>
      <c r="N151" s="209"/>
      <c r="O151" s="209"/>
    </row>
    <row r="152" spans="12:15" ht="15.75" customHeight="1">
      <c r="L152" s="209"/>
      <c r="M152" s="209"/>
      <c r="N152" s="209"/>
      <c r="O152" s="209"/>
    </row>
    <row r="153" spans="12:15" ht="15.75" customHeight="1">
      <c r="L153" s="209"/>
      <c r="M153" s="209"/>
      <c r="N153" s="209"/>
      <c r="O153" s="209"/>
    </row>
    <row r="154" spans="12:15" ht="15.75" customHeight="1">
      <c r="L154" s="209"/>
      <c r="M154" s="209"/>
      <c r="N154" s="209"/>
      <c r="O154" s="209"/>
    </row>
    <row r="155" spans="12:15" ht="15.75" customHeight="1">
      <c r="L155" s="209"/>
      <c r="M155" s="209"/>
      <c r="N155" s="209"/>
      <c r="O155" s="209"/>
    </row>
    <row r="156" spans="12:15" ht="15.75" customHeight="1">
      <c r="L156" s="209"/>
      <c r="M156" s="209"/>
      <c r="N156" s="209"/>
      <c r="O156" s="209"/>
    </row>
    <row r="157" spans="12:15" ht="15.75" customHeight="1">
      <c r="L157" s="209"/>
      <c r="M157" s="209"/>
      <c r="N157" s="209"/>
      <c r="O157" s="209"/>
    </row>
    <row r="158" spans="12:15" ht="15.75" customHeight="1">
      <c r="L158" s="209"/>
      <c r="M158" s="209"/>
      <c r="N158" s="209"/>
      <c r="O158" s="209"/>
    </row>
    <row r="159" spans="12:15" ht="15.75" customHeight="1">
      <c r="L159" s="209"/>
      <c r="M159" s="209"/>
      <c r="N159" s="209"/>
      <c r="O159" s="209"/>
    </row>
    <row r="160" spans="12:15" ht="15.75" customHeight="1">
      <c r="L160" s="209"/>
      <c r="M160" s="209"/>
      <c r="N160" s="209"/>
      <c r="O160" s="209"/>
    </row>
    <row r="161" spans="12:15" ht="15.75" customHeight="1">
      <c r="L161" s="209"/>
      <c r="M161" s="209"/>
      <c r="N161" s="209"/>
      <c r="O161" s="209"/>
    </row>
    <row r="162" spans="12:15" ht="15.75" customHeight="1">
      <c r="L162" s="209"/>
      <c r="M162" s="209"/>
      <c r="N162" s="209"/>
      <c r="O162" s="209"/>
    </row>
    <row r="163" spans="12:15" ht="15.75" customHeight="1">
      <c r="L163" s="209"/>
      <c r="M163" s="209"/>
      <c r="N163" s="209"/>
      <c r="O163" s="209"/>
    </row>
    <row r="164" spans="12:15" ht="15.75" customHeight="1">
      <c r="L164" s="209"/>
      <c r="M164" s="209"/>
      <c r="N164" s="209"/>
      <c r="O164" s="209"/>
    </row>
    <row r="165" spans="12:15" ht="15.75" customHeight="1">
      <c r="L165" s="209"/>
      <c r="M165" s="209"/>
      <c r="N165" s="209"/>
      <c r="O165" s="209"/>
    </row>
    <row r="166" spans="12:15" ht="15.75" customHeight="1">
      <c r="L166" s="209"/>
      <c r="M166" s="209"/>
      <c r="N166" s="209"/>
      <c r="O166" s="209"/>
    </row>
    <row r="167" spans="12:15" ht="15.75" customHeight="1">
      <c r="L167" s="209"/>
      <c r="M167" s="209"/>
      <c r="N167" s="209"/>
      <c r="O167" s="209"/>
    </row>
    <row r="168" spans="12:15" ht="15.75" customHeight="1">
      <c r="L168" s="209"/>
      <c r="M168" s="209"/>
      <c r="N168" s="209"/>
      <c r="O168" s="209"/>
    </row>
    <row r="169" spans="12:15" ht="15.75" customHeight="1">
      <c r="L169" s="209"/>
      <c r="M169" s="209"/>
      <c r="N169" s="209"/>
      <c r="O169" s="209"/>
    </row>
    <row r="170" spans="12:15" ht="15.75" customHeight="1">
      <c r="L170" s="209"/>
      <c r="M170" s="209"/>
      <c r="N170" s="209"/>
      <c r="O170" s="209"/>
    </row>
    <row r="171" spans="12:15" ht="15.75" customHeight="1">
      <c r="L171" s="209"/>
      <c r="M171" s="209"/>
      <c r="N171" s="209"/>
      <c r="O171" s="209"/>
    </row>
    <row r="172" spans="12:15" ht="15.75" customHeight="1">
      <c r="L172" s="209"/>
      <c r="M172" s="209"/>
      <c r="N172" s="209"/>
      <c r="O172" s="209"/>
    </row>
    <row r="173" spans="12:15" ht="15.75" customHeight="1">
      <c r="L173" s="209"/>
      <c r="M173" s="209"/>
      <c r="N173" s="209"/>
      <c r="O173" s="209"/>
    </row>
    <row r="174" spans="12:15" ht="15.75" customHeight="1">
      <c r="L174" s="209"/>
      <c r="M174" s="209"/>
      <c r="N174" s="209"/>
      <c r="O174" s="209"/>
    </row>
    <row r="175" spans="12:15" ht="15.75" customHeight="1">
      <c r="L175" s="209"/>
      <c r="M175" s="209"/>
      <c r="N175" s="209"/>
      <c r="O175" s="209"/>
    </row>
    <row r="176" spans="12:15" ht="15.75" customHeight="1">
      <c r="L176" s="209"/>
      <c r="M176" s="209"/>
      <c r="N176" s="209"/>
      <c r="O176" s="209"/>
    </row>
    <row r="177" spans="12:15" ht="15.75" customHeight="1">
      <c r="L177" s="209"/>
      <c r="M177" s="209"/>
      <c r="N177" s="209"/>
      <c r="O177" s="209"/>
    </row>
    <row r="178" spans="12:15" ht="15.75" customHeight="1">
      <c r="L178" s="209"/>
      <c r="M178" s="209"/>
      <c r="N178" s="209"/>
      <c r="O178" s="209"/>
    </row>
    <row r="179" spans="12:15" ht="15.75" customHeight="1">
      <c r="L179" s="209"/>
      <c r="M179" s="209"/>
      <c r="N179" s="209"/>
      <c r="O179" s="209"/>
    </row>
    <row r="180" spans="12:15" ht="15.75" customHeight="1">
      <c r="L180" s="209"/>
      <c r="M180" s="209"/>
      <c r="N180" s="209"/>
      <c r="O180" s="209"/>
    </row>
    <row r="181" spans="12:15" ht="15.75" customHeight="1">
      <c r="L181" s="209"/>
      <c r="M181" s="209"/>
      <c r="N181" s="209"/>
      <c r="O181" s="209"/>
    </row>
    <row r="182" spans="12:15" ht="15.75" customHeight="1">
      <c r="L182" s="209"/>
      <c r="M182" s="209"/>
      <c r="N182" s="209"/>
      <c r="O182" s="209"/>
    </row>
    <row r="183" spans="12:15" ht="15.75" customHeight="1">
      <c r="L183" s="209"/>
      <c r="M183" s="209"/>
      <c r="N183" s="209"/>
      <c r="O183" s="209"/>
    </row>
    <row r="184" spans="12:15" ht="15.75" customHeight="1">
      <c r="L184" s="209"/>
      <c r="M184" s="209"/>
      <c r="N184" s="209"/>
      <c r="O184" s="209"/>
    </row>
    <row r="185" spans="12:15" ht="15.75" customHeight="1">
      <c r="L185" s="209"/>
      <c r="M185" s="209"/>
      <c r="N185" s="209"/>
      <c r="O185" s="209"/>
    </row>
    <row r="186" spans="12:15" ht="15.75" customHeight="1">
      <c r="L186" s="209"/>
      <c r="M186" s="209"/>
      <c r="N186" s="209"/>
      <c r="O186" s="209"/>
    </row>
    <row r="187" spans="12:15" ht="15.75" customHeight="1">
      <c r="L187" s="209"/>
      <c r="M187" s="209"/>
      <c r="N187" s="209"/>
      <c r="O187" s="209"/>
    </row>
    <row r="188" spans="12:15" ht="15.75" customHeight="1">
      <c r="L188" s="209"/>
      <c r="M188" s="209"/>
      <c r="N188" s="209"/>
      <c r="O188" s="209"/>
    </row>
    <row r="189" spans="12:15" ht="15.75" customHeight="1">
      <c r="L189" s="209"/>
      <c r="M189" s="209"/>
      <c r="N189" s="209"/>
      <c r="O189" s="209"/>
    </row>
    <row r="190" spans="12:15" ht="15.75" customHeight="1">
      <c r="L190" s="209"/>
      <c r="M190" s="209"/>
      <c r="N190" s="209"/>
      <c r="O190" s="209"/>
    </row>
    <row r="191" spans="12:15" ht="15.75" customHeight="1">
      <c r="L191" s="209"/>
      <c r="M191" s="209"/>
      <c r="N191" s="209"/>
      <c r="O191" s="209"/>
    </row>
    <row r="192" spans="12:15" ht="15.75" customHeight="1">
      <c r="L192" s="209"/>
      <c r="M192" s="209"/>
      <c r="N192" s="209"/>
      <c r="O192" s="209"/>
    </row>
    <row r="193" spans="12:15" ht="15.75" customHeight="1">
      <c r="L193" s="209"/>
      <c r="M193" s="209"/>
      <c r="N193" s="209"/>
      <c r="O193" s="209"/>
    </row>
    <row r="194" spans="12:15" ht="15.75" customHeight="1">
      <c r="L194" s="209"/>
      <c r="M194" s="209"/>
      <c r="N194" s="209"/>
      <c r="O194" s="209"/>
    </row>
    <row r="195" spans="12:15" ht="15.75" customHeight="1">
      <c r="L195" s="209"/>
      <c r="M195" s="209"/>
      <c r="N195" s="209"/>
      <c r="O195" s="209"/>
    </row>
    <row r="196" spans="12:15" ht="15.75" customHeight="1">
      <c r="L196" s="209"/>
      <c r="M196" s="209"/>
      <c r="N196" s="209"/>
      <c r="O196" s="209"/>
    </row>
    <row r="197" spans="12:15" ht="15.75" customHeight="1">
      <c r="L197" s="209"/>
      <c r="M197" s="209"/>
      <c r="N197" s="209"/>
      <c r="O197" s="209"/>
    </row>
    <row r="198" spans="12:15" ht="15.75" customHeight="1">
      <c r="L198" s="209"/>
      <c r="M198" s="209"/>
      <c r="N198" s="209"/>
      <c r="O198" s="209"/>
    </row>
    <row r="199" spans="12:15" ht="15.75" customHeight="1">
      <c r="L199" s="209"/>
      <c r="M199" s="209"/>
      <c r="N199" s="209"/>
      <c r="O199" s="209"/>
    </row>
    <row r="200" spans="12:15" ht="15.75" customHeight="1">
      <c r="L200" s="209"/>
      <c r="M200" s="209"/>
      <c r="N200" s="209"/>
      <c r="O200" s="209"/>
    </row>
    <row r="201" spans="12:15" ht="15.75" customHeight="1">
      <c r="L201" s="209"/>
      <c r="M201" s="209"/>
      <c r="N201" s="209"/>
      <c r="O201" s="209"/>
    </row>
    <row r="202" spans="12:15" ht="15.75" customHeight="1">
      <c r="L202" s="209"/>
      <c r="M202" s="209"/>
      <c r="N202" s="209"/>
      <c r="O202" s="209"/>
    </row>
    <row r="203" spans="12:15" ht="15.75" customHeight="1">
      <c r="L203" s="209"/>
      <c r="M203" s="209"/>
      <c r="N203" s="209"/>
      <c r="O203" s="209"/>
    </row>
    <row r="204" spans="12:15" ht="15.75" customHeight="1">
      <c r="L204" s="209"/>
      <c r="M204" s="209"/>
      <c r="N204" s="209"/>
      <c r="O204" s="209"/>
    </row>
    <row r="205" spans="12:15" ht="15.75" customHeight="1">
      <c r="L205" s="209"/>
      <c r="M205" s="209"/>
      <c r="N205" s="209"/>
      <c r="O205" s="209"/>
    </row>
    <row r="206" spans="12:15" ht="15.75" customHeight="1">
      <c r="L206" s="209"/>
      <c r="M206" s="209"/>
      <c r="N206" s="209"/>
      <c r="O206" s="209"/>
    </row>
    <row r="207" spans="12:15" ht="15.75" customHeight="1">
      <c r="L207" s="209"/>
      <c r="M207" s="209"/>
      <c r="N207" s="209"/>
      <c r="O207" s="209"/>
    </row>
    <row r="208" spans="12:15" ht="15.75" customHeight="1">
      <c r="L208" s="209"/>
      <c r="M208" s="209"/>
      <c r="N208" s="209"/>
      <c r="O208" s="209"/>
    </row>
    <row r="209" spans="12:15" ht="15.75" customHeight="1">
      <c r="L209" s="209"/>
      <c r="M209" s="209"/>
      <c r="N209" s="209"/>
      <c r="O209" s="209"/>
    </row>
    <row r="210" spans="12:15" ht="15.75" customHeight="1">
      <c r="L210" s="209"/>
      <c r="M210" s="209"/>
      <c r="N210" s="209"/>
      <c r="O210" s="209"/>
    </row>
    <row r="211" spans="12:15" ht="15.75" customHeight="1">
      <c r="L211" s="209"/>
      <c r="M211" s="209"/>
      <c r="N211" s="209"/>
      <c r="O211" s="209"/>
    </row>
    <row r="212" spans="12:15" ht="15.75" customHeight="1">
      <c r="L212" s="209"/>
      <c r="M212" s="209"/>
      <c r="N212" s="209"/>
      <c r="O212" s="209"/>
    </row>
    <row r="213" spans="12:15" ht="15.75" customHeight="1">
      <c r="L213" s="209"/>
      <c r="M213" s="209"/>
      <c r="N213" s="209"/>
      <c r="O213" s="209"/>
    </row>
    <row r="214" spans="12:15" ht="15.75" customHeight="1">
      <c r="L214" s="209"/>
      <c r="M214" s="209"/>
      <c r="N214" s="209"/>
      <c r="O214" s="209"/>
    </row>
    <row r="215" spans="12:15" ht="15.75" customHeight="1">
      <c r="L215" s="209"/>
      <c r="M215" s="209"/>
      <c r="N215" s="209"/>
      <c r="O215" s="209"/>
    </row>
    <row r="216" spans="12:15" ht="15.75" customHeight="1">
      <c r="L216" s="209"/>
      <c r="M216" s="209"/>
      <c r="N216" s="209"/>
      <c r="O216" s="209"/>
    </row>
    <row r="217" spans="12:15" ht="15.75" customHeight="1">
      <c r="L217" s="209"/>
      <c r="M217" s="209"/>
      <c r="N217" s="209"/>
      <c r="O217" s="209"/>
    </row>
    <row r="218" spans="12:15" ht="15.75" customHeight="1">
      <c r="L218" s="209"/>
      <c r="M218" s="209"/>
      <c r="N218" s="209"/>
      <c r="O218" s="209"/>
    </row>
    <row r="219" spans="12:15" ht="15.75" customHeight="1">
      <c r="L219" s="209"/>
      <c r="M219" s="209"/>
      <c r="N219" s="209"/>
      <c r="O219" s="209"/>
    </row>
    <row r="220" spans="12:15" ht="15.75" customHeight="1">
      <c r="L220" s="209"/>
      <c r="M220" s="209"/>
      <c r="N220" s="209"/>
      <c r="O220" s="209"/>
    </row>
    <row r="221" spans="12:15" ht="15.75" customHeight="1">
      <c r="L221" s="209"/>
      <c r="M221" s="209"/>
      <c r="N221" s="209"/>
      <c r="O221" s="209"/>
    </row>
    <row r="222" spans="12:15" ht="15.75" customHeight="1">
      <c r="L222" s="209"/>
      <c r="M222" s="209"/>
      <c r="N222" s="209"/>
      <c r="O222" s="209"/>
    </row>
    <row r="223" spans="12:15" ht="15.75" customHeight="1">
      <c r="L223" s="209"/>
      <c r="M223" s="209"/>
      <c r="N223" s="209"/>
      <c r="O223" s="209"/>
    </row>
    <row r="224" spans="12:15" ht="15.75" customHeight="1">
      <c r="L224" s="209"/>
      <c r="M224" s="209"/>
      <c r="N224" s="209"/>
      <c r="O224" s="209"/>
    </row>
    <row r="225" spans="12:15" ht="15.75" customHeight="1">
      <c r="L225" s="209"/>
      <c r="M225" s="209"/>
      <c r="N225" s="209"/>
      <c r="O225" s="209"/>
    </row>
    <row r="226" spans="12:15" ht="15.75" customHeight="1">
      <c r="L226" s="209"/>
      <c r="M226" s="209"/>
      <c r="N226" s="209"/>
      <c r="O226" s="209"/>
    </row>
    <row r="227" spans="12:15" ht="15.75" customHeight="1">
      <c r="L227" s="209"/>
      <c r="M227" s="209"/>
      <c r="N227" s="209"/>
      <c r="O227" s="209"/>
    </row>
    <row r="228" spans="12:15" ht="15.75" customHeight="1">
      <c r="L228" s="209"/>
      <c r="M228" s="209"/>
      <c r="N228" s="209"/>
      <c r="O228" s="209"/>
    </row>
    <row r="229" spans="12:15" ht="15.75" customHeight="1">
      <c r="L229" s="209"/>
      <c r="M229" s="209"/>
      <c r="N229" s="209"/>
      <c r="O229" s="209"/>
    </row>
    <row r="230" spans="12:15" ht="15.75" customHeight="1">
      <c r="L230" s="209"/>
      <c r="M230" s="209"/>
      <c r="N230" s="209"/>
      <c r="O230" s="209"/>
    </row>
    <row r="231" spans="12:15" ht="15.75" customHeight="1">
      <c r="L231" s="209"/>
      <c r="M231" s="209"/>
      <c r="N231" s="209"/>
      <c r="O231" s="209"/>
    </row>
    <row r="232" spans="12:15" ht="15.75" customHeight="1">
      <c r="L232" s="209"/>
      <c r="M232" s="209"/>
      <c r="N232" s="209"/>
      <c r="O232" s="209"/>
    </row>
    <row r="233" spans="12:15" ht="15.75" customHeight="1">
      <c r="L233" s="209"/>
      <c r="M233" s="209"/>
      <c r="N233" s="209"/>
      <c r="O233" s="209"/>
    </row>
    <row r="234" spans="12:15" ht="15.75" customHeight="1">
      <c r="L234" s="209"/>
      <c r="M234" s="209"/>
      <c r="N234" s="209"/>
      <c r="O234" s="209"/>
    </row>
    <row r="235" spans="12:15" ht="15.75" customHeight="1">
      <c r="L235" s="209"/>
      <c r="M235" s="209"/>
      <c r="N235" s="209"/>
      <c r="O235" s="209"/>
    </row>
    <row r="236" spans="12:15" ht="15.75" customHeight="1">
      <c r="L236" s="209"/>
      <c r="M236" s="209"/>
      <c r="N236" s="209"/>
      <c r="O236" s="209"/>
    </row>
    <row r="237" spans="12:15" ht="15.75" customHeight="1">
      <c r="L237" s="209"/>
      <c r="M237" s="209"/>
      <c r="N237" s="209"/>
      <c r="O237" s="209"/>
    </row>
    <row r="238" spans="12:15" ht="15.75" customHeight="1">
      <c r="L238" s="209"/>
      <c r="M238" s="209"/>
      <c r="N238" s="209"/>
      <c r="O238" s="209"/>
    </row>
    <row r="239" spans="12:15" ht="15.75" customHeight="1">
      <c r="L239" s="209"/>
      <c r="M239" s="209"/>
      <c r="N239" s="209"/>
      <c r="O239" s="209"/>
    </row>
    <row r="240" spans="12:15" ht="15.75" customHeight="1">
      <c r="L240" s="209"/>
      <c r="M240" s="209"/>
      <c r="N240" s="209"/>
      <c r="O240" s="209"/>
    </row>
    <row r="241" spans="12:15" ht="15.75" customHeight="1">
      <c r="L241" s="209"/>
      <c r="M241" s="209"/>
      <c r="N241" s="209"/>
      <c r="O241" s="209"/>
    </row>
    <row r="242" spans="12:15" ht="15.75" customHeight="1"/>
    <row r="243" spans="12:15" ht="15.75" customHeight="1"/>
    <row r="244" spans="12:15" ht="15.75" customHeight="1"/>
    <row r="245" spans="12:15" ht="15.75" customHeight="1"/>
    <row r="246" spans="12:15" ht="15.75" customHeight="1"/>
    <row r="247" spans="12:15" ht="15.75" customHeight="1"/>
    <row r="248" spans="12:15" ht="15.75" customHeight="1"/>
    <row r="249" spans="12:15" ht="15.75" customHeight="1"/>
    <row r="250" spans="12:15" ht="15.75" customHeight="1"/>
    <row r="251" spans="12:15" ht="15.75" customHeight="1"/>
    <row r="252" spans="12:15" ht="15.75" customHeight="1"/>
    <row r="253" spans="12:15" ht="15.75" customHeight="1"/>
    <row r="254" spans="12:15" ht="15.75" customHeight="1"/>
    <row r="255" spans="12:15" ht="15.75" customHeight="1"/>
    <row r="256" spans="12:1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A10:A11"/>
    <mergeCell ref="A12:A13"/>
    <mergeCell ref="A28:A29"/>
    <mergeCell ref="A30:A31"/>
    <mergeCell ref="A32:A33"/>
    <mergeCell ref="A14:A15"/>
    <mergeCell ref="A16:A17"/>
    <mergeCell ref="A18:A19"/>
    <mergeCell ref="A20:A21"/>
    <mergeCell ref="A22:A23"/>
    <mergeCell ref="A24:A25"/>
    <mergeCell ref="A26:A27"/>
    <mergeCell ref="B1:K1"/>
    <mergeCell ref="A2:A3"/>
    <mergeCell ref="A4:A5"/>
    <mergeCell ref="A6:A7"/>
    <mergeCell ref="A8:A9"/>
  </mergeCells>
  <conditionalFormatting sqref="B5">
    <cfRule type="containsText" dxfId="35" priority="1" operator="containsText" text="NO">
      <formula>NOT(ISERROR(SEARCH(("NO"),(B5))))</formula>
    </cfRule>
    <cfRule type="containsText" dxfId="34" priority="2" operator="containsText" text="SI">
      <formula>NOT(ISERROR(SEARCH(("SI"),(B5))))</formula>
    </cfRule>
  </conditionalFormatting>
  <conditionalFormatting sqref="B3:C3 B7:C7 B11:F11 B13:D13 B15:H15 B19:E19 B21:C21 B23 B25:C25 B27:C27 B29:D29 B31:C31 C37:C39">
    <cfRule type="containsText" dxfId="33" priority="3" operator="containsText" text="NO">
      <formula>NOT(ISERROR(SEARCH(("NO"),(B3))))</formula>
    </cfRule>
    <cfRule type="containsText" dxfId="32" priority="4" operator="containsText" text="SI">
      <formula>NOT(ISERROR(SEARCH(("SI"),(B3))))</formula>
    </cfRule>
  </conditionalFormatting>
  <conditionalFormatting sqref="B9:F9">
    <cfRule type="containsText" dxfId="31" priority="5" operator="containsText" text="NO">
      <formula>NOT(ISERROR(SEARCH(("NO"),(B9))))</formula>
    </cfRule>
    <cfRule type="containsText" dxfId="30" priority="6" operator="containsText" text="SI">
      <formula>NOT(ISERROR(SEARCH(("SI"),(B9))))</formula>
    </cfRule>
  </conditionalFormatting>
  <conditionalFormatting sqref="B17:G17">
    <cfRule type="containsText" dxfId="29" priority="7" operator="containsText" text="NO">
      <formula>NOT(ISERROR(SEARCH(("NO"),(B17))))</formula>
    </cfRule>
    <cfRule type="containsText" dxfId="28" priority="8" operator="containsText" text="SI">
      <formula>NOT(ISERROR(SEARCH(("SI"),(B17))))</formula>
    </cfRule>
  </conditionalFormatting>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300-000000000000}">
          <x14:formula1>
            <xm:f>Listados!$F$2:$F$4</xm:f>
          </x14:formula1>
          <xm:sqref>B3:C3 B5 B7:C7 B9:F9 B11:F11 B13:D13 B15:H15 B17:G17 B19:E19 B21:C21 B23 B25:C25 B27:C27 B29:D29 B31:C31 C38</xm:sqref>
        </x14:dataValidation>
        <x14:dataValidation type="list" allowBlank="1" showErrorMessage="1" xr:uid="{00000000-0002-0000-0300-000001000000}">
          <x14:formula1>
            <xm:f>Listados!$A$2:$A$18</xm:f>
          </x14:formula1>
          <xm:sqref>A2 A4 A6 A8 A10 A12 A14 A16 A18 A20 A22 A24 A26 A28 A30 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996"/>
  <sheetViews>
    <sheetView workbookViewId="0"/>
  </sheetViews>
  <sheetFormatPr baseColWidth="10" defaultColWidth="10.08984375" defaultRowHeight="15" customHeight="1"/>
  <cols>
    <col min="1" max="1" width="18.08984375" customWidth="1"/>
    <col min="2" max="2" width="13.54296875" customWidth="1"/>
    <col min="3" max="3" width="24.1796875" customWidth="1"/>
    <col min="4" max="4" width="59.36328125" customWidth="1"/>
    <col min="5" max="6" width="10.453125" customWidth="1"/>
  </cols>
  <sheetData>
    <row r="1" spans="1:5" ht="33.75" customHeight="1">
      <c r="A1" s="509" t="s">
        <v>489</v>
      </c>
      <c r="B1" s="510"/>
      <c r="C1" s="510"/>
      <c r="D1" s="510"/>
      <c r="E1" s="510"/>
    </row>
    <row r="2" spans="1:5">
      <c r="A2" s="36" t="s">
        <v>74</v>
      </c>
      <c r="B2" s="36" t="s">
        <v>490</v>
      </c>
      <c r="C2" s="36" t="s">
        <v>110</v>
      </c>
      <c r="D2" s="36" t="s">
        <v>491</v>
      </c>
      <c r="E2" s="36" t="s">
        <v>492</v>
      </c>
    </row>
    <row r="3" spans="1:5" ht="20.399999999999999">
      <c r="A3" s="59" t="s">
        <v>11</v>
      </c>
      <c r="B3" s="59" t="s">
        <v>71</v>
      </c>
      <c r="C3" s="74" t="s">
        <v>476</v>
      </c>
      <c r="D3" s="45" t="s">
        <v>493</v>
      </c>
      <c r="E3" s="226">
        <v>45124</v>
      </c>
    </row>
    <row r="4" spans="1:5" ht="20.399999999999999">
      <c r="A4" s="43" t="s">
        <v>5</v>
      </c>
      <c r="B4" s="43" t="s">
        <v>6</v>
      </c>
      <c r="C4" s="45" t="s">
        <v>134</v>
      </c>
      <c r="D4" s="45" t="s">
        <v>494</v>
      </c>
      <c r="E4" s="226">
        <v>45168</v>
      </c>
    </row>
    <row r="5" spans="1:5" ht="20.399999999999999">
      <c r="A5" s="57" t="s">
        <v>5</v>
      </c>
      <c r="B5" s="57" t="s">
        <v>6</v>
      </c>
      <c r="C5" s="59" t="s">
        <v>151</v>
      </c>
      <c r="D5" s="45" t="s">
        <v>495</v>
      </c>
      <c r="E5" s="226">
        <v>45168</v>
      </c>
    </row>
    <row r="6" spans="1:5" ht="20.399999999999999">
      <c r="A6" s="57" t="s">
        <v>5</v>
      </c>
      <c r="B6" s="57" t="s">
        <v>6</v>
      </c>
      <c r="C6" s="59" t="s">
        <v>151</v>
      </c>
      <c r="D6" s="45" t="s">
        <v>495</v>
      </c>
      <c r="E6" s="226">
        <v>45168</v>
      </c>
    </row>
    <row r="7" spans="1:5" ht="30.6">
      <c r="A7" s="59" t="s">
        <v>35</v>
      </c>
      <c r="B7" s="57" t="s">
        <v>403</v>
      </c>
      <c r="C7" s="74" t="s">
        <v>496</v>
      </c>
      <c r="D7" s="45" t="s">
        <v>497</v>
      </c>
      <c r="E7" s="226">
        <v>45161</v>
      </c>
    </row>
    <row r="8" spans="1:5" ht="20.399999999999999">
      <c r="A8" s="57" t="s">
        <v>23</v>
      </c>
      <c r="B8" s="57" t="s">
        <v>42</v>
      </c>
      <c r="C8" s="59" t="s">
        <v>249</v>
      </c>
      <c r="D8" s="45" t="s">
        <v>498</v>
      </c>
      <c r="E8" s="226">
        <v>45183</v>
      </c>
    </row>
    <row r="9" spans="1:5" ht="20.399999999999999">
      <c r="A9" s="57" t="s">
        <v>23</v>
      </c>
      <c r="B9" s="57" t="s">
        <v>42</v>
      </c>
      <c r="C9" s="59" t="s">
        <v>253</v>
      </c>
      <c r="D9" s="45" t="s">
        <v>499</v>
      </c>
      <c r="E9" s="226">
        <v>45183</v>
      </c>
    </row>
    <row r="10" spans="1:5" ht="20.399999999999999">
      <c r="A10" s="57" t="s">
        <v>23</v>
      </c>
      <c r="B10" s="57" t="s">
        <v>42</v>
      </c>
      <c r="C10" s="59" t="s">
        <v>256</v>
      </c>
      <c r="D10" s="45" t="s">
        <v>500</v>
      </c>
      <c r="E10" s="226">
        <v>45183</v>
      </c>
    </row>
    <row r="11" spans="1:5" ht="20.399999999999999">
      <c r="A11" s="57" t="s">
        <v>23</v>
      </c>
      <c r="B11" s="57" t="s">
        <v>42</v>
      </c>
      <c r="C11" s="59" t="s">
        <v>265</v>
      </c>
      <c r="D11" s="45" t="s">
        <v>501</v>
      </c>
      <c r="E11" s="226">
        <v>45183</v>
      </c>
    </row>
    <row r="12" spans="1:5" ht="20.399999999999999">
      <c r="A12" s="57" t="s">
        <v>23</v>
      </c>
      <c r="B12" s="57" t="s">
        <v>42</v>
      </c>
      <c r="C12" s="59" t="s">
        <v>269</v>
      </c>
      <c r="D12" s="45" t="s">
        <v>501</v>
      </c>
      <c r="E12" s="226">
        <v>45183</v>
      </c>
    </row>
    <row r="13" spans="1:5" ht="60" customHeight="1">
      <c r="A13" s="57" t="s">
        <v>47</v>
      </c>
      <c r="B13" s="57" t="s">
        <v>61</v>
      </c>
      <c r="C13" s="59" t="s">
        <v>502</v>
      </c>
      <c r="D13" s="45" t="s">
        <v>503</v>
      </c>
      <c r="E13" s="226">
        <v>45230</v>
      </c>
    </row>
    <row r="14" spans="1:5" ht="42" customHeight="1">
      <c r="A14" s="57" t="s">
        <v>47</v>
      </c>
      <c r="B14" s="57" t="s">
        <v>61</v>
      </c>
      <c r="C14" s="62" t="s">
        <v>291</v>
      </c>
      <c r="D14" s="45" t="s">
        <v>504</v>
      </c>
      <c r="E14" s="226">
        <v>45230</v>
      </c>
    </row>
    <row r="15" spans="1:5" ht="77.25" customHeight="1">
      <c r="A15" s="57" t="s">
        <v>47</v>
      </c>
      <c r="B15" s="57" t="s">
        <v>61</v>
      </c>
      <c r="C15" s="74" t="s">
        <v>322</v>
      </c>
      <c r="D15" s="45" t="s">
        <v>505</v>
      </c>
      <c r="E15" s="226">
        <v>45230</v>
      </c>
    </row>
    <row r="16" spans="1:5" ht="42" customHeight="1">
      <c r="A16" s="57" t="s">
        <v>47</v>
      </c>
      <c r="B16" s="57" t="s">
        <v>61</v>
      </c>
      <c r="C16" s="74" t="s">
        <v>315</v>
      </c>
      <c r="D16" s="45" t="s">
        <v>506</v>
      </c>
      <c r="E16" s="226">
        <v>45230</v>
      </c>
    </row>
    <row r="17" spans="1:5" ht="112.2">
      <c r="A17" s="57" t="s">
        <v>56</v>
      </c>
      <c r="B17" s="57" t="s">
        <v>6</v>
      </c>
      <c r="C17" s="74" t="s">
        <v>169</v>
      </c>
      <c r="D17" s="59" t="s">
        <v>507</v>
      </c>
      <c r="E17" s="226">
        <v>45230</v>
      </c>
    </row>
    <row r="18" spans="1:5" ht="112.2">
      <c r="A18" s="57" t="s">
        <v>56</v>
      </c>
      <c r="B18" s="57" t="s">
        <v>6</v>
      </c>
      <c r="C18" s="74" t="s">
        <v>174</v>
      </c>
      <c r="D18" s="59" t="s">
        <v>508</v>
      </c>
      <c r="E18" s="226">
        <v>45230</v>
      </c>
    </row>
    <row r="19" spans="1:5" ht="47.25" customHeight="1">
      <c r="A19" s="57" t="s">
        <v>11</v>
      </c>
      <c r="B19" s="57" t="s">
        <v>71</v>
      </c>
      <c r="C19" s="59" t="s">
        <v>476</v>
      </c>
      <c r="D19" s="45" t="s">
        <v>509</v>
      </c>
      <c r="E19" s="226">
        <v>45350</v>
      </c>
    </row>
    <row r="20" spans="1:5" ht="42.75" customHeight="1">
      <c r="A20" s="57" t="s">
        <v>32</v>
      </c>
      <c r="B20" s="57" t="s">
        <v>65</v>
      </c>
      <c r="C20" s="59" t="s">
        <v>355</v>
      </c>
      <c r="D20" s="45" t="s">
        <v>510</v>
      </c>
      <c r="E20" s="226">
        <v>45345</v>
      </c>
    </row>
    <row r="21" spans="1:5" ht="33.75" customHeight="1">
      <c r="A21" s="57" t="s">
        <v>32</v>
      </c>
      <c r="B21" s="57" t="s">
        <v>65</v>
      </c>
      <c r="C21" s="59" t="s">
        <v>368</v>
      </c>
      <c r="D21" s="45" t="s">
        <v>511</v>
      </c>
      <c r="E21" s="226">
        <v>45345</v>
      </c>
    </row>
    <row r="22" spans="1:5" ht="33" customHeight="1">
      <c r="A22" s="57" t="s">
        <v>32</v>
      </c>
      <c r="B22" s="57" t="s">
        <v>67</v>
      </c>
      <c r="C22" s="59" t="s">
        <v>512</v>
      </c>
      <c r="D22" s="45" t="s">
        <v>513</v>
      </c>
      <c r="E22" s="226">
        <v>45345</v>
      </c>
    </row>
    <row r="23" spans="1:5" ht="33.75" customHeight="1">
      <c r="A23" s="57" t="s">
        <v>32</v>
      </c>
      <c r="B23" s="57" t="s">
        <v>68</v>
      </c>
      <c r="C23" s="59" t="s">
        <v>514</v>
      </c>
      <c r="D23" s="45" t="s">
        <v>515</v>
      </c>
      <c r="E23" s="226">
        <v>45345</v>
      </c>
    </row>
    <row r="24" spans="1:5" ht="30.75" customHeight="1">
      <c r="A24" s="57" t="s">
        <v>41</v>
      </c>
      <c r="B24" s="57" t="s">
        <v>63</v>
      </c>
      <c r="C24" s="59" t="s">
        <v>483</v>
      </c>
      <c r="D24" s="45" t="s">
        <v>516</v>
      </c>
      <c r="E24" s="226">
        <v>45345</v>
      </c>
    </row>
    <row r="25" spans="1:5" ht="30.75" customHeight="1">
      <c r="A25" s="57" t="s">
        <v>35</v>
      </c>
      <c r="B25" s="57" t="s">
        <v>69</v>
      </c>
      <c r="C25" s="59" t="s">
        <v>517</v>
      </c>
      <c r="D25" s="45" t="s">
        <v>518</v>
      </c>
      <c r="E25" s="226">
        <v>45350</v>
      </c>
    </row>
    <row r="26" spans="1:5" ht="30.75" customHeight="1">
      <c r="A26" s="57" t="s">
        <v>35</v>
      </c>
      <c r="B26" s="57" t="s">
        <v>69</v>
      </c>
      <c r="C26" s="59" t="s">
        <v>519</v>
      </c>
      <c r="D26" s="45" t="s">
        <v>520</v>
      </c>
      <c r="E26" s="226">
        <v>45350</v>
      </c>
    </row>
    <row r="27" spans="1:5" ht="32.25" customHeight="1">
      <c r="A27" s="57" t="s">
        <v>57</v>
      </c>
      <c r="B27" s="57" t="s">
        <v>18</v>
      </c>
      <c r="C27" s="59" t="s">
        <v>409</v>
      </c>
      <c r="D27" s="45" t="s">
        <v>521</v>
      </c>
      <c r="E27" s="226">
        <v>45350</v>
      </c>
    </row>
    <row r="28" spans="1:5" ht="34.5" customHeight="1">
      <c r="A28" s="57" t="s">
        <v>53</v>
      </c>
      <c r="B28" s="57" t="s">
        <v>24</v>
      </c>
      <c r="C28" s="58" t="s">
        <v>522</v>
      </c>
      <c r="D28" s="45" t="s">
        <v>523</v>
      </c>
      <c r="E28" s="226">
        <v>45336</v>
      </c>
    </row>
    <row r="29" spans="1:5" ht="39.75" customHeight="1">
      <c r="A29" s="57" t="s">
        <v>53</v>
      </c>
      <c r="B29" s="57" t="s">
        <v>24</v>
      </c>
      <c r="C29" s="58" t="s">
        <v>524</v>
      </c>
      <c r="D29" s="45" t="s">
        <v>525</v>
      </c>
      <c r="E29" s="226">
        <v>45336</v>
      </c>
    </row>
    <row r="30" spans="1:5" ht="54" customHeight="1">
      <c r="A30" s="57" t="s">
        <v>27</v>
      </c>
      <c r="B30" s="57" t="s">
        <v>58</v>
      </c>
      <c r="C30" s="58" t="s">
        <v>526</v>
      </c>
      <c r="D30" s="45" t="s">
        <v>527</v>
      </c>
      <c r="E30" s="226">
        <v>45343</v>
      </c>
    </row>
    <row r="31" spans="1:5" ht="66.75" customHeight="1">
      <c r="A31" s="57" t="s">
        <v>27</v>
      </c>
      <c r="B31" s="57" t="s">
        <v>58</v>
      </c>
      <c r="C31" s="58" t="s">
        <v>528</v>
      </c>
      <c r="D31" s="45" t="s">
        <v>529</v>
      </c>
      <c r="E31" s="226">
        <v>45343</v>
      </c>
    </row>
    <row r="32" spans="1:5" ht="57" customHeight="1">
      <c r="A32" s="57" t="s">
        <v>27</v>
      </c>
      <c r="B32" s="57" t="s">
        <v>58</v>
      </c>
      <c r="C32" s="58" t="s">
        <v>530</v>
      </c>
      <c r="D32" s="45" t="s">
        <v>531</v>
      </c>
      <c r="E32" s="226">
        <v>45343</v>
      </c>
    </row>
    <row r="33" spans="1:5" ht="132.75" customHeight="1">
      <c r="A33" s="57" t="s">
        <v>27</v>
      </c>
      <c r="B33" s="57" t="s">
        <v>44</v>
      </c>
      <c r="C33" s="58" t="s">
        <v>532</v>
      </c>
      <c r="D33" s="45" t="s">
        <v>533</v>
      </c>
      <c r="E33" s="226">
        <v>45351</v>
      </c>
    </row>
    <row r="34" spans="1:5" ht="48.75" customHeight="1">
      <c r="A34" s="57" t="s">
        <v>27</v>
      </c>
      <c r="B34" s="57" t="s">
        <v>44</v>
      </c>
      <c r="C34" s="58" t="s">
        <v>534</v>
      </c>
      <c r="D34" s="45" t="s">
        <v>535</v>
      </c>
      <c r="E34" s="226">
        <v>45351</v>
      </c>
    </row>
    <row r="35" spans="1:5" ht="24" customHeight="1">
      <c r="A35" s="57" t="s">
        <v>29</v>
      </c>
      <c r="B35" s="57" t="s">
        <v>12</v>
      </c>
      <c r="C35" s="58" t="s">
        <v>337</v>
      </c>
      <c r="D35" s="45" t="s">
        <v>536</v>
      </c>
      <c r="E35" s="226">
        <v>45366</v>
      </c>
    </row>
    <row r="36" spans="1:5" ht="40.5" customHeight="1">
      <c r="A36" s="57" t="s">
        <v>29</v>
      </c>
      <c r="B36" s="227" t="s">
        <v>12</v>
      </c>
      <c r="C36" s="228" t="s">
        <v>537</v>
      </c>
      <c r="D36" s="229" t="s">
        <v>536</v>
      </c>
      <c r="E36" s="230">
        <v>45366</v>
      </c>
    </row>
    <row r="37" spans="1:5" ht="58.5" customHeight="1">
      <c r="A37" s="231" t="s">
        <v>23</v>
      </c>
      <c r="B37" s="57" t="s">
        <v>39</v>
      </c>
      <c r="C37" s="232" t="s">
        <v>538</v>
      </c>
      <c r="D37" s="59" t="s">
        <v>539</v>
      </c>
      <c r="E37" s="233">
        <v>45390</v>
      </c>
    </row>
    <row r="38" spans="1:5" ht="58.5" customHeight="1">
      <c r="A38" s="231" t="s">
        <v>23</v>
      </c>
      <c r="B38" s="57" t="s">
        <v>39</v>
      </c>
      <c r="C38" s="232" t="s">
        <v>540</v>
      </c>
      <c r="D38" s="232" t="s">
        <v>541</v>
      </c>
      <c r="E38" s="233">
        <v>45390</v>
      </c>
    </row>
    <row r="39" spans="1:5" ht="39.75" customHeight="1">
      <c r="A39" s="231" t="s">
        <v>23</v>
      </c>
      <c r="B39" s="57" t="s">
        <v>42</v>
      </c>
      <c r="C39" s="232" t="s">
        <v>256</v>
      </c>
      <c r="D39" s="232" t="s">
        <v>542</v>
      </c>
      <c r="E39" s="233">
        <v>45391</v>
      </c>
    </row>
    <row r="40" spans="1:5" ht="37.5" customHeight="1">
      <c r="A40" s="231" t="s">
        <v>17</v>
      </c>
      <c r="B40" s="57" t="s">
        <v>33</v>
      </c>
      <c r="C40" s="232" t="s">
        <v>543</v>
      </c>
      <c r="D40" s="232" t="s">
        <v>544</v>
      </c>
      <c r="E40" s="233">
        <v>45391</v>
      </c>
    </row>
    <row r="41" spans="1:5" ht="45.75" customHeight="1">
      <c r="A41" s="231" t="s">
        <v>5</v>
      </c>
      <c r="B41" s="57" t="s">
        <v>6</v>
      </c>
      <c r="C41" s="232" t="s">
        <v>545</v>
      </c>
      <c r="D41" s="59" t="s">
        <v>546</v>
      </c>
      <c r="E41" s="233">
        <v>45393</v>
      </c>
    </row>
    <row r="42" spans="1:5" ht="63" customHeight="1">
      <c r="A42" s="231" t="s">
        <v>17</v>
      </c>
      <c r="B42" s="57" t="s">
        <v>33</v>
      </c>
      <c r="C42" s="96" t="s">
        <v>547</v>
      </c>
      <c r="D42" s="59" t="s">
        <v>548</v>
      </c>
      <c r="E42" s="233">
        <v>45496</v>
      </c>
    </row>
    <row r="43" spans="1:5" ht="67.5" customHeight="1">
      <c r="A43" s="231" t="s">
        <v>17</v>
      </c>
      <c r="B43" s="57" t="s">
        <v>33</v>
      </c>
      <c r="C43" s="96" t="s">
        <v>543</v>
      </c>
      <c r="D43" s="59" t="s">
        <v>549</v>
      </c>
      <c r="E43" s="233">
        <v>45496</v>
      </c>
    </row>
    <row r="44" spans="1:5" ht="57" customHeight="1">
      <c r="A44" s="231" t="s">
        <v>27</v>
      </c>
      <c r="B44" s="57" t="s">
        <v>54</v>
      </c>
      <c r="C44" s="58" t="s">
        <v>230</v>
      </c>
      <c r="D44" s="59" t="s">
        <v>550</v>
      </c>
      <c r="E44" s="233">
        <v>45552</v>
      </c>
    </row>
    <row r="45" spans="1:5" ht="60" customHeight="1">
      <c r="A45" s="57" t="s">
        <v>47</v>
      </c>
      <c r="B45" s="57" t="s">
        <v>61</v>
      </c>
      <c r="C45" s="59" t="s">
        <v>502</v>
      </c>
      <c r="D45" s="45" t="s">
        <v>551</v>
      </c>
      <c r="E45" s="226">
        <v>45565</v>
      </c>
    </row>
    <row r="46" spans="1:5" ht="77.25" customHeight="1">
      <c r="A46" s="57" t="s">
        <v>47</v>
      </c>
      <c r="B46" s="57" t="s">
        <v>61</v>
      </c>
      <c r="C46" s="74" t="s">
        <v>322</v>
      </c>
      <c r="D46" s="45" t="s">
        <v>552</v>
      </c>
      <c r="E46" s="226">
        <v>45565</v>
      </c>
    </row>
    <row r="47" spans="1:5" ht="77.25" customHeight="1">
      <c r="A47" s="57" t="s">
        <v>47</v>
      </c>
      <c r="B47" s="57" t="s">
        <v>61</v>
      </c>
      <c r="C47" s="74" t="s">
        <v>553</v>
      </c>
      <c r="D47" s="45" t="s">
        <v>554</v>
      </c>
      <c r="E47" s="226">
        <v>45565</v>
      </c>
    </row>
    <row r="48" spans="1:5" ht="67.5" customHeight="1">
      <c r="A48" s="57" t="s">
        <v>47</v>
      </c>
      <c r="B48" s="57" t="s">
        <v>61</v>
      </c>
      <c r="C48" s="62" t="s">
        <v>555</v>
      </c>
      <c r="D48" s="45" t="s">
        <v>556</v>
      </c>
      <c r="E48" s="226">
        <v>45565</v>
      </c>
    </row>
    <row r="49" spans="1:9" ht="35.25" customHeight="1">
      <c r="A49" s="59" t="s">
        <v>35</v>
      </c>
      <c r="B49" s="57" t="s">
        <v>403</v>
      </c>
      <c r="C49" s="74" t="s">
        <v>557</v>
      </c>
      <c r="D49" s="45" t="s">
        <v>558</v>
      </c>
      <c r="E49" s="226">
        <v>45565</v>
      </c>
    </row>
    <row r="50" spans="1:9" ht="33.75" customHeight="1">
      <c r="A50" s="59" t="s">
        <v>41</v>
      </c>
      <c r="B50" s="59" t="s">
        <v>63</v>
      </c>
      <c r="C50" s="59" t="s">
        <v>559</v>
      </c>
      <c r="D50" s="45" t="s">
        <v>560</v>
      </c>
      <c r="E50" s="226">
        <v>45565</v>
      </c>
    </row>
    <row r="51" spans="1:9" ht="60" customHeight="1">
      <c r="A51" s="59" t="s">
        <v>17</v>
      </c>
      <c r="B51" s="59" t="s">
        <v>33</v>
      </c>
      <c r="C51" s="62" t="s">
        <v>561</v>
      </c>
      <c r="D51" s="45" t="s">
        <v>562</v>
      </c>
      <c r="E51" s="226">
        <v>45588</v>
      </c>
    </row>
    <row r="52" spans="1:9" ht="26.25" customHeight="1">
      <c r="B52" s="59"/>
      <c r="C52" s="59" t="s">
        <v>563</v>
      </c>
      <c r="D52" s="45" t="s">
        <v>564</v>
      </c>
      <c r="E52" s="226" t="s">
        <v>137</v>
      </c>
      <c r="F52" s="59" t="s">
        <v>205</v>
      </c>
      <c r="G52" s="59"/>
      <c r="H52" s="45" t="s">
        <v>565</v>
      </c>
      <c r="I52" s="226"/>
    </row>
    <row r="53" spans="1:9" ht="15.75" customHeight="1"/>
    <row r="54" spans="1:9" ht="15.75" customHeight="1"/>
    <row r="55" spans="1:9" ht="15.75" customHeight="1"/>
    <row r="56" spans="1:9" ht="15.75" customHeight="1"/>
    <row r="57" spans="1:9" ht="15.75" customHeight="1"/>
    <row r="58" spans="1:9" ht="15.75" customHeight="1"/>
    <row r="59" spans="1:9" ht="15.75" customHeight="1"/>
    <row r="60" spans="1:9" ht="15.75" customHeight="1"/>
    <row r="61" spans="1:9" ht="15.75" customHeight="1"/>
    <row r="62" spans="1:9" ht="15.75" customHeight="1"/>
    <row r="63" spans="1:9" ht="15.75" customHeight="1"/>
    <row r="64" spans="1:9"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autoFilter ref="A2:E44" xr:uid="{00000000-0009-0000-0000-000004000000}"/>
  <mergeCells count="1">
    <mergeCell ref="A1:E1"/>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Listados!$A$2:$A$18</xm:f>
          </x14:formula1>
          <xm:sqref>A3:A6 A8:A51</xm:sqref>
        </x14:dataValidation>
        <x14:dataValidation type="list" allowBlank="1" showErrorMessage="1" xr:uid="{00000000-0002-0000-0400-000001000000}">
          <x14:formula1>
            <xm:f>Listados!$B$2:$B$30</xm:f>
          </x14:formula1>
          <xm:sqref>B3:B6 B8:B51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1000"/>
  <sheetViews>
    <sheetView topLeftCell="S3" workbookViewId="0">
      <selection activeCell="AB4" sqref="AB4"/>
    </sheetView>
  </sheetViews>
  <sheetFormatPr baseColWidth="10" defaultColWidth="10.08984375" defaultRowHeight="15" customHeight="1"/>
  <cols>
    <col min="1" max="1" width="13.08984375" customWidth="1"/>
    <col min="2" max="2" width="12.906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6328125" customWidth="1"/>
    <col min="11" max="11" width="2.81640625" customWidth="1"/>
    <col min="12" max="13" width="2.36328125" customWidth="1"/>
    <col min="14" max="14" width="4.36328125" customWidth="1"/>
    <col min="15" max="15" width="2.36328125" customWidth="1"/>
    <col min="16" max="16" width="2.453125" customWidth="1"/>
    <col min="17" max="17" width="3" customWidth="1"/>
    <col min="18" max="19" width="2.36328125" customWidth="1"/>
    <col min="20" max="20" width="3.08984375" customWidth="1"/>
    <col min="21" max="21" width="4.36328125" customWidth="1"/>
    <col min="22" max="22" width="4.08984375" customWidth="1"/>
    <col min="23" max="23" width="13.90625" customWidth="1"/>
    <col min="24" max="24" width="11.81640625" customWidth="1"/>
    <col min="25" max="25" width="36" customWidth="1"/>
    <col min="26" max="26" width="9" customWidth="1"/>
    <col min="27" max="27" width="12.1796875" customWidth="1"/>
    <col min="28" max="28" width="47.1796875" customWidth="1"/>
    <col min="29" max="29" width="16.08984375" customWidth="1"/>
  </cols>
  <sheetData>
    <row r="1" spans="1:32" ht="40.5" customHeight="1">
      <c r="A1" s="492" t="s">
        <v>566</v>
      </c>
      <c r="B1" s="493"/>
      <c r="C1" s="493"/>
      <c r="D1" s="493"/>
      <c r="E1" s="493"/>
      <c r="F1" s="493"/>
      <c r="G1" s="493"/>
      <c r="H1" s="493"/>
      <c r="I1" s="493"/>
      <c r="J1" s="494"/>
      <c r="K1" s="495" t="s">
        <v>567</v>
      </c>
      <c r="L1" s="496"/>
      <c r="M1" s="496"/>
      <c r="N1" s="496"/>
      <c r="O1" s="496"/>
      <c r="P1" s="496"/>
      <c r="Q1" s="496"/>
      <c r="R1" s="496"/>
      <c r="S1" s="496"/>
      <c r="T1" s="496"/>
      <c r="U1" s="496"/>
      <c r="V1" s="496"/>
      <c r="W1" s="497"/>
      <c r="X1" s="511" t="s">
        <v>107</v>
      </c>
      <c r="Y1" s="494"/>
      <c r="Z1" s="512" t="s">
        <v>108</v>
      </c>
      <c r="AA1" s="513"/>
      <c r="AB1" s="514"/>
      <c r="AC1" s="34"/>
      <c r="AD1" s="6"/>
      <c r="AE1" s="6"/>
    </row>
    <row r="2" spans="1:32" ht="59.25" customHeight="1">
      <c r="A2" s="36" t="s">
        <v>74</v>
      </c>
      <c r="B2" s="36" t="s">
        <v>490</v>
      </c>
      <c r="C2" s="36" t="s">
        <v>110</v>
      </c>
      <c r="D2" s="36" t="s">
        <v>111</v>
      </c>
      <c r="E2" s="36" t="s">
        <v>112</v>
      </c>
      <c r="F2" s="36" t="s">
        <v>113</v>
      </c>
      <c r="G2" s="36" t="s">
        <v>114</v>
      </c>
      <c r="H2" s="36" t="s">
        <v>115</v>
      </c>
      <c r="I2" s="36" t="s">
        <v>116</v>
      </c>
      <c r="J2" s="36" t="s">
        <v>117</v>
      </c>
      <c r="K2" s="234" t="s">
        <v>118</v>
      </c>
      <c r="L2" s="234" t="s">
        <v>119</v>
      </c>
      <c r="M2" s="234" t="s">
        <v>120</v>
      </c>
      <c r="N2" s="234" t="s">
        <v>121</v>
      </c>
      <c r="O2" s="234" t="s">
        <v>122</v>
      </c>
      <c r="P2" s="234" t="s">
        <v>123</v>
      </c>
      <c r="Q2" s="234" t="s">
        <v>124</v>
      </c>
      <c r="R2" s="234" t="s">
        <v>125</v>
      </c>
      <c r="S2" s="234" t="s">
        <v>126</v>
      </c>
      <c r="T2" s="234" t="s">
        <v>127</v>
      </c>
      <c r="U2" s="234" t="s">
        <v>128</v>
      </c>
      <c r="V2" s="234" t="s">
        <v>129</v>
      </c>
      <c r="W2" s="235" t="s">
        <v>130</v>
      </c>
      <c r="X2" s="236" t="s">
        <v>132</v>
      </c>
      <c r="Y2" s="237" t="s">
        <v>133</v>
      </c>
      <c r="Z2" s="238" t="s">
        <v>131</v>
      </c>
      <c r="AA2" s="239" t="s">
        <v>132</v>
      </c>
      <c r="AB2" s="240" t="s">
        <v>133</v>
      </c>
      <c r="AD2" s="6"/>
      <c r="AE2" s="6"/>
    </row>
    <row r="3" spans="1:32" ht="155.25" customHeight="1">
      <c r="A3" s="59" t="s">
        <v>11</v>
      </c>
      <c r="B3" s="59" t="s">
        <v>71</v>
      </c>
      <c r="C3" s="73" t="s">
        <v>476</v>
      </c>
      <c r="D3" s="59" t="s">
        <v>568</v>
      </c>
      <c r="E3" s="60" t="s">
        <v>14</v>
      </c>
      <c r="F3" s="74" t="s">
        <v>569</v>
      </c>
      <c r="G3" s="58" t="s">
        <v>137</v>
      </c>
      <c r="H3" s="73" t="s">
        <v>138</v>
      </c>
      <c r="I3" s="75" t="s">
        <v>162</v>
      </c>
      <c r="J3" s="62" t="s">
        <v>570</v>
      </c>
      <c r="K3" s="63"/>
      <c r="L3" s="63"/>
      <c r="M3" s="63"/>
      <c r="N3" s="64">
        <f>1/4</f>
        <v>0.25</v>
      </c>
      <c r="O3" s="63"/>
      <c r="P3" s="63"/>
      <c r="Q3" s="64">
        <f>2/4</f>
        <v>0.5</v>
      </c>
      <c r="R3" s="63"/>
      <c r="S3" s="63"/>
      <c r="T3" s="78">
        <v>0.7</v>
      </c>
      <c r="U3" s="63"/>
      <c r="V3" s="78">
        <v>1</v>
      </c>
      <c r="W3" s="241" t="s">
        <v>571</v>
      </c>
      <c r="X3" s="242">
        <v>45653</v>
      </c>
      <c r="Y3" s="243" t="s">
        <v>572</v>
      </c>
      <c r="Z3" s="60" t="s">
        <v>10</v>
      </c>
      <c r="AA3" s="244">
        <v>45695</v>
      </c>
      <c r="AB3" s="62" t="s">
        <v>573</v>
      </c>
      <c r="AC3" s="245"/>
      <c r="AD3" s="245"/>
      <c r="AE3" s="246"/>
      <c r="AF3" s="95"/>
    </row>
    <row r="4" spans="1:32" ht="140.25" customHeight="1">
      <c r="A4" s="59" t="s">
        <v>11</v>
      </c>
      <c r="B4" s="59" t="s">
        <v>71</v>
      </c>
      <c r="C4" s="73" t="s">
        <v>477</v>
      </c>
      <c r="D4" s="59" t="s">
        <v>165</v>
      </c>
      <c r="E4" s="60" t="s">
        <v>20</v>
      </c>
      <c r="F4" s="74" t="s">
        <v>574</v>
      </c>
      <c r="G4" s="58" t="s">
        <v>137</v>
      </c>
      <c r="H4" s="73" t="s">
        <v>167</v>
      </c>
      <c r="I4" s="75" t="s">
        <v>162</v>
      </c>
      <c r="J4" s="62" t="s">
        <v>575</v>
      </c>
      <c r="K4" s="63"/>
      <c r="L4" s="63"/>
      <c r="M4" s="63"/>
      <c r="N4" s="63"/>
      <c r="O4" s="63"/>
      <c r="P4" s="63"/>
      <c r="Q4" s="63"/>
      <c r="R4" s="63"/>
      <c r="S4" s="63"/>
      <c r="T4" s="247"/>
      <c r="U4" s="423">
        <v>0.83</v>
      </c>
      <c r="V4" s="489"/>
      <c r="W4" s="490" t="s">
        <v>576</v>
      </c>
      <c r="X4" s="483">
        <v>45713</v>
      </c>
      <c r="Y4" s="428" t="s">
        <v>934</v>
      </c>
      <c r="Z4" s="485" t="s">
        <v>10</v>
      </c>
      <c r="AA4" s="491">
        <v>45714</v>
      </c>
      <c r="AB4" s="428" t="s">
        <v>935</v>
      </c>
      <c r="AF4" s="95"/>
    </row>
    <row r="5" spans="1:32" ht="11.25" customHeight="1">
      <c r="A5" s="153"/>
      <c r="B5" s="154"/>
      <c r="C5" s="155">
        <f t="array" ref="C5">COUNTA(G3+C3:C4)</f>
        <v>2</v>
      </c>
      <c r="D5" s="156"/>
      <c r="E5" s="153"/>
      <c r="F5" s="156"/>
      <c r="G5" s="153"/>
      <c r="H5" s="153"/>
      <c r="I5" s="155"/>
      <c r="J5" s="153"/>
      <c r="K5" s="153"/>
      <c r="L5" s="153"/>
      <c r="M5" s="153"/>
      <c r="N5" s="153"/>
      <c r="O5" s="153"/>
      <c r="P5" s="153"/>
      <c r="Q5" s="153"/>
      <c r="R5" s="153"/>
      <c r="S5" s="153"/>
      <c r="T5" s="153"/>
      <c r="U5" s="153"/>
      <c r="V5" s="153"/>
      <c r="W5" s="153"/>
      <c r="X5" s="153"/>
      <c r="Y5" s="153"/>
      <c r="Z5" s="153"/>
      <c r="AA5" s="153"/>
      <c r="AF5" s="95"/>
    </row>
    <row r="6" spans="1:32" ht="11.25" customHeight="1">
      <c r="A6" s="153"/>
      <c r="B6" s="154">
        <f>+C5+Planeación!C8+'Gestión Financiera'!C8+'Gestión del TH'!C9+'Gestión Admon y Logística'!C9+'Gestión Contractual'!C7+'Gestión Documental y Corresp'!C6+'Gestión TI'!C6+'Evaluación y Control'!C5+'Gestión Jurídica'!C7+'Control Disciplinario'!C6+'Gestión Patrimonio'!C6+'Investigación y Publicación'!C9+'Apropia y Relacionamiento C'!C12</f>
        <v>61</v>
      </c>
      <c r="C6" s="155"/>
      <c r="D6" s="156"/>
      <c r="E6" s="153"/>
      <c r="F6" s="156"/>
      <c r="G6" s="153"/>
      <c r="H6" s="153"/>
      <c r="I6" s="155"/>
      <c r="J6" s="153"/>
      <c r="K6" s="153"/>
      <c r="L6" s="153"/>
      <c r="M6" s="153"/>
      <c r="N6" s="153"/>
      <c r="O6" s="153"/>
      <c r="P6" s="153"/>
      <c r="Q6" s="153"/>
      <c r="R6" s="153"/>
      <c r="S6" s="153"/>
      <c r="T6" s="153"/>
      <c r="U6" s="153"/>
      <c r="V6" s="153"/>
      <c r="W6" s="153"/>
      <c r="X6" s="153"/>
      <c r="Y6" s="153"/>
      <c r="Z6" s="153"/>
      <c r="AA6" s="153"/>
      <c r="AF6" s="95"/>
    </row>
    <row r="7" spans="1:32" ht="11.25" customHeight="1">
      <c r="A7" s="153"/>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row>
    <row r="8" spans="1:32" ht="11.25" customHeight="1">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32" ht="11.25" customHeight="1">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2" ht="11.25" customHeight="1">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2" ht="11.25" customHeight="1">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2" ht="11.25" customHeight="1">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2" ht="11.25" customHeight="1">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2" ht="11.25" customHeight="1">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2" ht="11.25" customHeight="1">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2"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5.75" customHeight="1"/>
    <row r="216" spans="1:27" ht="15.75" customHeight="1"/>
    <row r="217" spans="1:27" ht="15.75" customHeight="1"/>
    <row r="218" spans="1:27" ht="15.75" customHeight="1"/>
    <row r="219" spans="1:27" ht="15.75" customHeight="1"/>
    <row r="220" spans="1:27" ht="15.75" customHeight="1"/>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4">
    <cfRule type="containsText" dxfId="27" priority="1" operator="containsText" text="NO">
      <formula>NOT(ISERROR(SEARCH(("NO"),(Z3))))</formula>
    </cfRule>
    <cfRule type="containsText" dxfId="26" priority="2" operator="containsText" text="SI">
      <formula>NOT(ISERROR(SEARCH(("SI"),(Z3))))</formula>
    </cfRule>
  </conditionalFormatting>
  <hyperlinks>
    <hyperlink ref="W3" r:id="rId1" xr:uid="{00000000-0004-0000-0500-000000000000}"/>
    <hyperlink ref="W4" r:id="rId2" xr:uid="{00000000-0004-0000-0500-000001000000}"/>
  </hyperlinks>
  <pageMargins left="0.7" right="0.7" top="0.75" bottom="0.75" header="0" footer="0"/>
  <pageSetup orientation="landscape"/>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500-000000000000}">
          <x14:formula1>
            <xm:f>Listados!$F$2:$F$4</xm:f>
          </x14:formula1>
          <xm:sqref>Z3</xm:sqref>
        </x14:dataValidation>
        <x14:dataValidation type="list" allowBlank="1" showErrorMessage="1" xr:uid="{00000000-0002-0000-0500-000001000000}">
          <x14:formula1>
            <xm:f>Listados!$D$2:$D$5</xm:f>
          </x14:formula1>
          <xm:sqref>E3:E4</xm:sqref>
        </x14:dataValidation>
        <x14:dataValidation type="list" allowBlank="1" showErrorMessage="1" xr:uid="{00000000-0002-0000-0500-000002000000}">
          <x14:formula1>
            <xm:f>Listados!$A$2:$A$18</xm:f>
          </x14:formula1>
          <xm:sqref>A3:A4</xm:sqref>
        </x14:dataValidation>
        <x14:dataValidation type="list" allowBlank="1" showErrorMessage="1" xr:uid="{00000000-0002-0000-0500-000003000000}">
          <x14:formula1>
            <xm:f>Listados!$B$2:$B$30</xm:f>
          </x14:formula1>
          <xm:sqref>B3:B4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000"/>
  <sheetViews>
    <sheetView topLeftCell="V5" workbookViewId="0">
      <selection activeCell="AB5" sqref="AB5"/>
    </sheetView>
  </sheetViews>
  <sheetFormatPr baseColWidth="10" defaultColWidth="10.08984375" defaultRowHeight="15" customHeight="1"/>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22.6328125" customWidth="1"/>
    <col min="10" max="10" width="19.6328125" customWidth="1"/>
    <col min="11" max="11" width="4.6328125" customWidth="1"/>
    <col min="12" max="13" width="2.36328125" customWidth="1"/>
    <col min="14" max="14" width="3.08984375" customWidth="1"/>
    <col min="15" max="15" width="2.36328125" customWidth="1"/>
    <col min="16" max="16" width="3.36328125" customWidth="1"/>
    <col min="17" max="17" width="5" customWidth="1"/>
    <col min="18" max="18" width="3.36328125" customWidth="1"/>
    <col min="19" max="21" width="2.36328125" customWidth="1"/>
    <col min="22" max="22" width="4.453125" customWidth="1"/>
    <col min="23" max="23" width="18.1796875" customWidth="1"/>
    <col min="24" max="24" width="9" customWidth="1"/>
    <col min="25" max="25" width="41.6328125" customWidth="1"/>
    <col min="26" max="26" width="9" customWidth="1"/>
    <col min="27" max="27" width="12.1796875" customWidth="1"/>
    <col min="28" max="28" width="39.54296875" customWidth="1"/>
  </cols>
  <sheetData>
    <row r="1" spans="1:30" ht="40.5" customHeight="1">
      <c r="A1" s="492" t="s">
        <v>566</v>
      </c>
      <c r="B1" s="493"/>
      <c r="C1" s="493"/>
      <c r="D1" s="493"/>
      <c r="E1" s="493"/>
      <c r="F1" s="493"/>
      <c r="G1" s="493"/>
      <c r="H1" s="493"/>
      <c r="I1" s="493"/>
      <c r="J1" s="494"/>
      <c r="K1" s="495" t="s">
        <v>567</v>
      </c>
      <c r="L1" s="496"/>
      <c r="M1" s="496"/>
      <c r="N1" s="496"/>
      <c r="O1" s="496"/>
      <c r="P1" s="496"/>
      <c r="Q1" s="496"/>
      <c r="R1" s="496"/>
      <c r="S1" s="496"/>
      <c r="T1" s="496"/>
      <c r="U1" s="496"/>
      <c r="V1" s="496"/>
      <c r="W1" s="497"/>
      <c r="X1" s="511" t="s">
        <v>107</v>
      </c>
      <c r="Y1" s="494"/>
      <c r="Z1" s="512" t="s">
        <v>108</v>
      </c>
      <c r="AA1" s="513"/>
      <c r="AB1" s="514"/>
      <c r="AC1" s="34"/>
      <c r="AD1" s="6"/>
    </row>
    <row r="2" spans="1:30" ht="52.5" customHeight="1">
      <c r="A2" s="36" t="s">
        <v>74</v>
      </c>
      <c r="B2" s="36" t="s">
        <v>490</v>
      </c>
      <c r="C2" s="36" t="s">
        <v>110</v>
      </c>
      <c r="D2" s="36" t="s">
        <v>111</v>
      </c>
      <c r="E2" s="36" t="s">
        <v>112</v>
      </c>
      <c r="F2" s="36" t="s">
        <v>113</v>
      </c>
      <c r="G2" s="36" t="s">
        <v>114</v>
      </c>
      <c r="H2" s="36" t="s">
        <v>115</v>
      </c>
      <c r="I2" s="36" t="s">
        <v>116</v>
      </c>
      <c r="J2" s="36" t="s">
        <v>117</v>
      </c>
      <c r="K2" s="234" t="s">
        <v>118</v>
      </c>
      <c r="L2" s="234" t="s">
        <v>119</v>
      </c>
      <c r="M2" s="234" t="s">
        <v>120</v>
      </c>
      <c r="N2" s="234" t="s">
        <v>121</v>
      </c>
      <c r="O2" s="234" t="s">
        <v>122</v>
      </c>
      <c r="P2" s="234" t="s">
        <v>123</v>
      </c>
      <c r="Q2" s="234" t="s">
        <v>124</v>
      </c>
      <c r="R2" s="234" t="s">
        <v>125</v>
      </c>
      <c r="S2" s="234" t="s">
        <v>126</v>
      </c>
      <c r="T2" s="234" t="s">
        <v>127</v>
      </c>
      <c r="U2" s="234" t="s">
        <v>128</v>
      </c>
      <c r="V2" s="234" t="s">
        <v>129</v>
      </c>
      <c r="W2" s="248" t="s">
        <v>130</v>
      </c>
      <c r="X2" s="249" t="s">
        <v>132</v>
      </c>
      <c r="Y2" s="250" t="s">
        <v>133</v>
      </c>
      <c r="Z2" s="251" t="s">
        <v>131</v>
      </c>
      <c r="AA2" s="251" t="s">
        <v>132</v>
      </c>
      <c r="AB2" s="252" t="s">
        <v>133</v>
      </c>
    </row>
    <row r="3" spans="1:30" ht="114.75" customHeight="1">
      <c r="A3" s="43" t="s">
        <v>5</v>
      </c>
      <c r="B3" s="43" t="s">
        <v>6</v>
      </c>
      <c r="C3" s="44" t="s">
        <v>134</v>
      </c>
      <c r="D3" s="45" t="s">
        <v>577</v>
      </c>
      <c r="E3" s="46" t="s">
        <v>14</v>
      </c>
      <c r="F3" s="45" t="s">
        <v>136</v>
      </c>
      <c r="G3" s="253" t="s">
        <v>137</v>
      </c>
      <c r="H3" s="253" t="s">
        <v>167</v>
      </c>
      <c r="I3" s="253" t="s">
        <v>139</v>
      </c>
      <c r="J3" s="48" t="s">
        <v>578</v>
      </c>
      <c r="K3" s="51">
        <v>1</v>
      </c>
      <c r="L3" s="254"/>
      <c r="M3" s="254"/>
      <c r="N3" s="254"/>
      <c r="O3" s="254"/>
      <c r="P3" s="254"/>
      <c r="Q3" s="254"/>
      <c r="R3" s="254"/>
      <c r="S3" s="254"/>
      <c r="T3" s="254"/>
      <c r="U3" s="254"/>
      <c r="V3" s="254"/>
      <c r="W3" s="255" t="s">
        <v>579</v>
      </c>
      <c r="X3" s="256">
        <v>45363</v>
      </c>
      <c r="Y3" s="48" t="s">
        <v>580</v>
      </c>
      <c r="Z3" s="46" t="s">
        <v>10</v>
      </c>
      <c r="AA3" s="257">
        <v>45695</v>
      </c>
      <c r="AB3" s="48" t="s">
        <v>581</v>
      </c>
    </row>
    <row r="4" spans="1:30" ht="144.75" customHeight="1">
      <c r="A4" s="57" t="s">
        <v>5</v>
      </c>
      <c r="B4" s="57" t="s">
        <v>6</v>
      </c>
      <c r="C4" s="58" t="s">
        <v>143</v>
      </c>
      <c r="D4" s="59" t="s">
        <v>582</v>
      </c>
      <c r="E4" s="60" t="s">
        <v>14</v>
      </c>
      <c r="F4" s="59" t="s">
        <v>583</v>
      </c>
      <c r="G4" s="253" t="s">
        <v>137</v>
      </c>
      <c r="H4" s="253" t="s">
        <v>146</v>
      </c>
      <c r="I4" s="253" t="s">
        <v>147</v>
      </c>
      <c r="J4" s="62" t="s">
        <v>584</v>
      </c>
      <c r="K4" s="258"/>
      <c r="L4" s="258"/>
      <c r="M4" s="258"/>
      <c r="N4" s="78">
        <v>0.16739999999999999</v>
      </c>
      <c r="O4" s="258"/>
      <c r="P4" s="258"/>
      <c r="Q4" s="258"/>
      <c r="R4" s="78">
        <v>0.40250000000000002</v>
      </c>
      <c r="S4" s="258"/>
      <c r="T4" s="258"/>
      <c r="U4" s="258"/>
      <c r="V4" s="423">
        <v>0.89</v>
      </c>
      <c r="W4" s="424" t="s">
        <v>585</v>
      </c>
      <c r="X4" s="425">
        <v>45705</v>
      </c>
      <c r="Y4" s="426" t="s">
        <v>927</v>
      </c>
      <c r="Z4" s="60" t="s">
        <v>10</v>
      </c>
      <c r="AA4" s="257">
        <v>45695</v>
      </c>
      <c r="AB4" s="243" t="s">
        <v>928</v>
      </c>
      <c r="AC4" s="6"/>
    </row>
    <row r="5" spans="1:30" ht="160.5" customHeight="1">
      <c r="A5" s="57" t="s">
        <v>5</v>
      </c>
      <c r="B5" s="57" t="s">
        <v>6</v>
      </c>
      <c r="C5" s="259" t="s">
        <v>545</v>
      </c>
      <c r="D5" s="59" t="s">
        <v>586</v>
      </c>
      <c r="E5" s="60" t="s">
        <v>14</v>
      </c>
      <c r="F5" s="59" t="s">
        <v>587</v>
      </c>
      <c r="G5" s="253" t="s">
        <v>137</v>
      </c>
      <c r="H5" s="253" t="s">
        <v>588</v>
      </c>
      <c r="I5" s="253" t="s">
        <v>589</v>
      </c>
      <c r="J5" s="62" t="s">
        <v>590</v>
      </c>
      <c r="K5" s="258"/>
      <c r="L5" s="258"/>
      <c r="M5" s="258"/>
      <c r="N5" s="78">
        <v>0.33</v>
      </c>
      <c r="O5" s="258"/>
      <c r="P5" s="78">
        <v>0.5</v>
      </c>
      <c r="Q5" s="258"/>
      <c r="R5" s="258"/>
      <c r="S5" s="258"/>
      <c r="T5" s="258"/>
      <c r="U5" s="258"/>
      <c r="V5" s="78">
        <v>1</v>
      </c>
      <c r="W5" s="93" t="s">
        <v>591</v>
      </c>
      <c r="X5" s="260">
        <v>45652</v>
      </c>
      <c r="Y5" s="121" t="s">
        <v>592</v>
      </c>
      <c r="Z5" s="60" t="s">
        <v>10</v>
      </c>
      <c r="AA5" s="257">
        <v>45695</v>
      </c>
      <c r="AB5" s="121" t="s">
        <v>593</v>
      </c>
      <c r="AC5" s="6"/>
    </row>
    <row r="6" spans="1:30" ht="84" customHeight="1">
      <c r="A6" s="59" t="s">
        <v>56</v>
      </c>
      <c r="B6" s="57" t="s">
        <v>6</v>
      </c>
      <c r="C6" s="73" t="s">
        <v>169</v>
      </c>
      <c r="D6" s="59" t="s">
        <v>170</v>
      </c>
      <c r="E6" s="60" t="s">
        <v>14</v>
      </c>
      <c r="F6" s="59" t="s">
        <v>594</v>
      </c>
      <c r="G6" s="58" t="s">
        <v>595</v>
      </c>
      <c r="H6" s="253" t="s">
        <v>167</v>
      </c>
      <c r="I6" s="75" t="s">
        <v>596</v>
      </c>
      <c r="J6" s="62" t="s">
        <v>597</v>
      </c>
      <c r="K6" s="258"/>
      <c r="L6" s="258"/>
      <c r="M6" s="258"/>
      <c r="N6" s="258"/>
      <c r="O6" s="258"/>
      <c r="P6" s="258"/>
      <c r="Q6" s="58">
        <v>85.5</v>
      </c>
      <c r="R6" s="261"/>
      <c r="S6" s="261"/>
      <c r="T6" s="261"/>
      <c r="U6" s="261"/>
      <c r="V6" s="261"/>
      <c r="W6" s="262" t="s">
        <v>598</v>
      </c>
      <c r="X6" s="263">
        <v>45498</v>
      </c>
      <c r="Y6" s="264" t="s">
        <v>599</v>
      </c>
      <c r="Z6" s="60" t="s">
        <v>10</v>
      </c>
      <c r="AA6" s="257">
        <v>45695</v>
      </c>
      <c r="AB6" s="121" t="s">
        <v>600</v>
      </c>
    </row>
    <row r="7" spans="1:30" ht="121.5" customHeight="1">
      <c r="A7" s="59" t="s">
        <v>56</v>
      </c>
      <c r="B7" s="57" t="s">
        <v>6</v>
      </c>
      <c r="C7" s="73" t="s">
        <v>174</v>
      </c>
      <c r="D7" s="59" t="s">
        <v>175</v>
      </c>
      <c r="E7" s="60" t="s">
        <v>14</v>
      </c>
      <c r="F7" s="59" t="s">
        <v>601</v>
      </c>
      <c r="G7" s="58" t="s">
        <v>137</v>
      </c>
      <c r="H7" s="73" t="s">
        <v>167</v>
      </c>
      <c r="I7" s="253" t="s">
        <v>589</v>
      </c>
      <c r="J7" s="62" t="s">
        <v>597</v>
      </c>
      <c r="K7" s="258"/>
      <c r="L7" s="258"/>
      <c r="M7" s="258"/>
      <c r="N7" s="258"/>
      <c r="O7" s="258"/>
      <c r="P7" s="258"/>
      <c r="Q7" s="78">
        <f>16/18</f>
        <v>0.88888888888888884</v>
      </c>
      <c r="R7" s="261"/>
      <c r="S7" s="261"/>
      <c r="T7" s="261"/>
      <c r="U7" s="261"/>
      <c r="V7" s="261"/>
      <c r="W7" s="265" t="s">
        <v>598</v>
      </c>
      <c r="X7" s="266">
        <v>45498</v>
      </c>
      <c r="Y7" s="267" t="s">
        <v>602</v>
      </c>
      <c r="Z7" s="60" t="s">
        <v>10</v>
      </c>
      <c r="AA7" s="257">
        <v>45695</v>
      </c>
      <c r="AB7" s="267" t="s">
        <v>603</v>
      </c>
    </row>
    <row r="8" spans="1:30" ht="11.25" customHeight="1">
      <c r="A8" s="153"/>
      <c r="B8" s="154"/>
      <c r="C8" s="155">
        <f>COUNTA(C3:C7)</f>
        <v>5</v>
      </c>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30" ht="11.25" customHeight="1">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0" ht="57.75" customHeight="1">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AA10" s="153"/>
    </row>
    <row r="11" spans="1:30" ht="48" customHeight="1">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Z11" s="153"/>
      <c r="AA11" s="153"/>
    </row>
    <row r="12" spans="1:30" ht="11.25" customHeight="1">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0" ht="11.25" customHeight="1">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0" ht="11.25" customHeight="1">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0" ht="11.25" customHeight="1">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0"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c r="A28" s="153"/>
      <c r="B28" s="154"/>
      <c r="C28" s="155"/>
      <c r="D28" s="156"/>
      <c r="E28" s="153"/>
      <c r="F28" s="156"/>
      <c r="G28" s="153"/>
      <c r="H28" s="153"/>
      <c r="I28" s="155"/>
      <c r="J28" s="153"/>
      <c r="K28" s="153"/>
      <c r="L28" s="153"/>
      <c r="M28" s="153"/>
      <c r="N28" s="153"/>
      <c r="O28" s="153"/>
      <c r="P28" s="153"/>
      <c r="Q28" s="153"/>
      <c r="R28" s="153"/>
      <c r="S28" s="153"/>
      <c r="T28" s="153"/>
      <c r="U28" s="153"/>
      <c r="V28" s="153"/>
      <c r="X28" s="153"/>
      <c r="Y28" s="153"/>
      <c r="Z28" s="153"/>
      <c r="AA28" s="153"/>
    </row>
    <row r="29" spans="1:27" ht="11.25" customHeight="1">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5.75" customHeight="1"/>
    <row r="219" spans="1:27" ht="15.75" customHeight="1"/>
    <row r="220" spans="1:27" ht="15.75" customHeight="1"/>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7">
    <cfRule type="containsText" dxfId="25" priority="1" operator="containsText" text="NO">
      <formula>NOT(ISERROR(SEARCH(("NO"),(Z3))))</formula>
    </cfRule>
    <cfRule type="containsText" dxfId="24" priority="2" operator="containsText" text="SI">
      <formula>NOT(ISERROR(SEARCH(("SI"),(Z3))))</formula>
    </cfRule>
  </conditionalFormatting>
  <hyperlinks>
    <hyperlink ref="W3" r:id="rId1" xr:uid="{00000000-0004-0000-0600-000000000000}"/>
    <hyperlink ref="W5" r:id="rId2" xr:uid="{00000000-0004-0000-0600-000001000000}"/>
    <hyperlink ref="W6" r:id="rId3" xr:uid="{00000000-0004-0000-0600-000002000000}"/>
    <hyperlink ref="W7" r:id="rId4" xr:uid="{00000000-0004-0000-0600-000003000000}"/>
    <hyperlink ref="W4" r:id="rId5" location="gid=0" xr:uid="{00000000-0004-0000-0600-000004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600-000000000000}">
          <x14:formula1>
            <xm:f>Listados!$F$2:$F$4</xm:f>
          </x14:formula1>
          <xm:sqref>Z3:Z7</xm:sqref>
        </x14:dataValidation>
        <x14:dataValidation type="list" allowBlank="1" showErrorMessage="1" xr:uid="{00000000-0002-0000-0600-000001000000}">
          <x14:formula1>
            <xm:f>Listados!$D$2:$D$5</xm:f>
          </x14:formula1>
          <xm:sqref>E3:E7</xm:sqref>
        </x14:dataValidation>
        <x14:dataValidation type="list" allowBlank="1" showErrorMessage="1" xr:uid="{00000000-0002-0000-0600-000002000000}">
          <x14:formula1>
            <xm:f>Listados!$A$2:$A$18</xm:f>
          </x14:formula1>
          <xm:sqref>A3:A7</xm:sqref>
        </x14:dataValidation>
        <x14:dataValidation type="list" allowBlank="1" showErrorMessage="1" xr:uid="{00000000-0002-0000-0600-000003000000}">
          <x14:formula1>
            <xm:f>Listados!$B$2:$B$30</xm:f>
          </x14:formula1>
          <xm:sqref>B3:B7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000"/>
  <sheetViews>
    <sheetView topLeftCell="X7" workbookViewId="0">
      <selection activeCell="AB7" sqref="AB7"/>
    </sheetView>
  </sheetViews>
  <sheetFormatPr baseColWidth="10" defaultColWidth="10.08984375" defaultRowHeight="15" customHeight="1"/>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 customWidth="1"/>
    <col min="11" max="11" width="11" customWidth="1"/>
    <col min="12" max="12" width="11.90625" customWidth="1"/>
    <col min="13" max="13" width="13.36328125" customWidth="1"/>
    <col min="14" max="14" width="11.453125" customWidth="1"/>
    <col min="15" max="15" width="9.1796875" customWidth="1"/>
    <col min="16" max="16" width="11.08984375" customWidth="1"/>
    <col min="17" max="17" width="10.453125" customWidth="1"/>
    <col min="18" max="18" width="13.453125" customWidth="1"/>
    <col min="19" max="19" width="15.36328125" customWidth="1"/>
    <col min="20" max="20" width="21.6328125" customWidth="1"/>
    <col min="21" max="21" width="22.453125" customWidth="1"/>
    <col min="22" max="22" width="19.453125" customWidth="1"/>
    <col min="23" max="23" width="15.453125" customWidth="1"/>
    <col min="24" max="24" width="12.36328125" customWidth="1"/>
    <col min="25" max="25" width="57.1796875" customWidth="1"/>
    <col min="26" max="26" width="9" customWidth="1"/>
    <col min="27" max="27" width="9.08984375" customWidth="1"/>
    <col min="28" max="28" width="31.90625" customWidth="1"/>
    <col min="29" max="29" width="22.08984375" customWidth="1"/>
  </cols>
  <sheetData>
    <row r="1" spans="1:30" ht="40.5" customHeight="1">
      <c r="A1" s="492" t="s">
        <v>604</v>
      </c>
      <c r="B1" s="493"/>
      <c r="C1" s="493"/>
      <c r="D1" s="493"/>
      <c r="E1" s="493"/>
      <c r="F1" s="493"/>
      <c r="G1" s="493"/>
      <c r="H1" s="493"/>
      <c r="I1" s="493"/>
      <c r="J1" s="494"/>
      <c r="K1" s="495" t="s">
        <v>567</v>
      </c>
      <c r="L1" s="496"/>
      <c r="M1" s="496"/>
      <c r="N1" s="496"/>
      <c r="O1" s="496"/>
      <c r="P1" s="496"/>
      <c r="Q1" s="496"/>
      <c r="R1" s="496"/>
      <c r="S1" s="496"/>
      <c r="T1" s="496"/>
      <c r="U1" s="496"/>
      <c r="V1" s="496"/>
      <c r="W1" s="497"/>
      <c r="X1" s="511" t="s">
        <v>107</v>
      </c>
      <c r="Y1" s="494"/>
      <c r="Z1" s="512" t="s">
        <v>108</v>
      </c>
      <c r="AA1" s="513"/>
      <c r="AB1" s="514"/>
      <c r="AC1" s="34"/>
    </row>
    <row r="2" spans="1:30" ht="52.5" customHeight="1">
      <c r="A2" s="36" t="s">
        <v>74</v>
      </c>
      <c r="B2" s="36" t="s">
        <v>490</v>
      </c>
      <c r="C2" s="36" t="s">
        <v>110</v>
      </c>
      <c r="D2" s="36" t="s">
        <v>111</v>
      </c>
      <c r="E2" s="36" t="s">
        <v>112</v>
      </c>
      <c r="F2" s="36" t="s">
        <v>113</v>
      </c>
      <c r="G2" s="36" t="s">
        <v>114</v>
      </c>
      <c r="H2" s="36" t="s">
        <v>115</v>
      </c>
      <c r="I2" s="36" t="s">
        <v>116</v>
      </c>
      <c r="J2" s="36" t="s">
        <v>117</v>
      </c>
      <c r="K2" s="234" t="s">
        <v>118</v>
      </c>
      <c r="L2" s="234" t="s">
        <v>119</v>
      </c>
      <c r="M2" s="234" t="s">
        <v>120</v>
      </c>
      <c r="N2" s="234" t="s">
        <v>121</v>
      </c>
      <c r="O2" s="234" t="s">
        <v>122</v>
      </c>
      <c r="P2" s="234" t="s">
        <v>123</v>
      </c>
      <c r="Q2" s="234" t="s">
        <v>124</v>
      </c>
      <c r="R2" s="234" t="s">
        <v>125</v>
      </c>
      <c r="S2" s="234" t="s">
        <v>126</v>
      </c>
      <c r="T2" s="234" t="s">
        <v>127</v>
      </c>
      <c r="U2" s="234" t="s">
        <v>128</v>
      </c>
      <c r="V2" s="234" t="s">
        <v>129</v>
      </c>
      <c r="W2" s="268" t="s">
        <v>130</v>
      </c>
      <c r="X2" s="269" t="s">
        <v>132</v>
      </c>
      <c r="Y2" s="270" t="s">
        <v>133</v>
      </c>
      <c r="Z2" s="271" t="s">
        <v>131</v>
      </c>
      <c r="AA2" s="272" t="s">
        <v>132</v>
      </c>
      <c r="AB2" s="42" t="s">
        <v>133</v>
      </c>
      <c r="AC2" s="206"/>
    </row>
    <row r="3" spans="1:30" ht="230.25" customHeight="1">
      <c r="A3" s="59" t="s">
        <v>32</v>
      </c>
      <c r="B3" s="59" t="s">
        <v>65</v>
      </c>
      <c r="C3" s="58" t="s">
        <v>605</v>
      </c>
      <c r="D3" s="59" t="s">
        <v>606</v>
      </c>
      <c r="E3" s="60" t="s">
        <v>14</v>
      </c>
      <c r="F3" s="59" t="s">
        <v>607</v>
      </c>
      <c r="G3" s="58" t="s">
        <v>137</v>
      </c>
      <c r="H3" s="58" t="s">
        <v>608</v>
      </c>
      <c r="I3" s="78" t="s">
        <v>609</v>
      </c>
      <c r="J3" s="118" t="s">
        <v>359</v>
      </c>
      <c r="K3" s="51">
        <v>0.13</v>
      </c>
      <c r="L3" s="51">
        <v>0.21</v>
      </c>
      <c r="M3" s="51">
        <v>0.27</v>
      </c>
      <c r="N3" s="51">
        <v>0.35</v>
      </c>
      <c r="O3" s="273">
        <v>0.42</v>
      </c>
      <c r="P3" s="273">
        <v>0.49</v>
      </c>
      <c r="Q3" s="51">
        <v>0.55000000000000004</v>
      </c>
      <c r="R3" s="273">
        <v>0.59298193615470529</v>
      </c>
      <c r="S3" s="273">
        <v>0.63</v>
      </c>
      <c r="T3" s="273">
        <v>0.67</v>
      </c>
      <c r="U3" s="51">
        <v>0.7</v>
      </c>
      <c r="V3" s="51">
        <v>0.88</v>
      </c>
      <c r="W3" s="274" t="s">
        <v>610</v>
      </c>
      <c r="X3" s="275">
        <v>45664</v>
      </c>
      <c r="Y3" s="276" t="s">
        <v>611</v>
      </c>
      <c r="Z3" s="46" t="s">
        <v>16</v>
      </c>
      <c r="AA3" s="277">
        <v>45333</v>
      </c>
      <c r="AB3" s="87" t="s">
        <v>612</v>
      </c>
      <c r="AC3" s="278"/>
      <c r="AD3" s="245"/>
    </row>
    <row r="4" spans="1:30" ht="178.5" customHeight="1">
      <c r="A4" s="59" t="s">
        <v>32</v>
      </c>
      <c r="B4" s="59" t="s">
        <v>65</v>
      </c>
      <c r="C4" s="58" t="s">
        <v>613</v>
      </c>
      <c r="D4" s="59" t="s">
        <v>614</v>
      </c>
      <c r="E4" s="60" t="s">
        <v>14</v>
      </c>
      <c r="F4" s="59" t="s">
        <v>615</v>
      </c>
      <c r="G4" s="58" t="s">
        <v>137</v>
      </c>
      <c r="H4" s="58" t="s">
        <v>608</v>
      </c>
      <c r="I4" s="78" t="s">
        <v>616</v>
      </c>
      <c r="J4" s="118" t="s">
        <v>359</v>
      </c>
      <c r="K4" s="58" t="s">
        <v>617</v>
      </c>
      <c r="L4" s="58" t="s">
        <v>618</v>
      </c>
      <c r="M4" s="58" t="s">
        <v>619</v>
      </c>
      <c r="N4" s="57" t="s">
        <v>620</v>
      </c>
      <c r="O4" s="57" t="s">
        <v>621</v>
      </c>
      <c r="P4" s="58" t="s">
        <v>622</v>
      </c>
      <c r="Q4" s="58" t="s">
        <v>623</v>
      </c>
      <c r="R4" s="58" t="s">
        <v>624</v>
      </c>
      <c r="S4" s="58" t="s">
        <v>625</v>
      </c>
      <c r="T4" s="58" t="s">
        <v>626</v>
      </c>
      <c r="U4" s="58" t="s">
        <v>627</v>
      </c>
      <c r="V4" s="58" t="s">
        <v>628</v>
      </c>
      <c r="W4" s="139" t="s">
        <v>610</v>
      </c>
      <c r="X4" s="260">
        <v>45664</v>
      </c>
      <c r="Y4" s="279" t="s">
        <v>629</v>
      </c>
      <c r="Z4" s="60" t="s">
        <v>10</v>
      </c>
      <c r="AA4" s="277">
        <v>45700</v>
      </c>
      <c r="AB4" s="87" t="s">
        <v>630</v>
      </c>
      <c r="AC4" s="278"/>
      <c r="AD4" s="245"/>
    </row>
    <row r="5" spans="1:30" ht="220.5" customHeight="1">
      <c r="A5" s="59" t="s">
        <v>32</v>
      </c>
      <c r="B5" s="59" t="s">
        <v>65</v>
      </c>
      <c r="C5" s="58" t="s">
        <v>368</v>
      </c>
      <c r="D5" s="59" t="s">
        <v>369</v>
      </c>
      <c r="E5" s="60" t="s">
        <v>14</v>
      </c>
      <c r="F5" s="59" t="s">
        <v>631</v>
      </c>
      <c r="G5" s="58" t="s">
        <v>187</v>
      </c>
      <c r="H5" s="58" t="s">
        <v>632</v>
      </c>
      <c r="I5" s="78" t="s">
        <v>372</v>
      </c>
      <c r="J5" s="112" t="s">
        <v>373</v>
      </c>
      <c r="K5" s="280" t="s">
        <v>633</v>
      </c>
      <c r="L5" s="280" t="s">
        <v>634</v>
      </c>
      <c r="M5" s="281">
        <v>-841458502.40999997</v>
      </c>
      <c r="N5" s="280" t="s">
        <v>635</v>
      </c>
      <c r="O5" s="282" t="s">
        <v>636</v>
      </c>
      <c r="P5" s="283" t="s">
        <v>637</v>
      </c>
      <c r="Q5" s="284" t="s">
        <v>638</v>
      </c>
      <c r="R5" s="283">
        <v>-376153261.26999998</v>
      </c>
      <c r="S5" s="283" t="s">
        <v>639</v>
      </c>
      <c r="T5" s="283" t="s">
        <v>640</v>
      </c>
      <c r="U5" s="285" t="s">
        <v>641</v>
      </c>
      <c r="V5" s="286">
        <v>428023389</v>
      </c>
      <c r="W5" s="287" t="s">
        <v>610</v>
      </c>
      <c r="X5" s="260">
        <v>45686</v>
      </c>
      <c r="Y5" s="288" t="s">
        <v>642</v>
      </c>
      <c r="Z5" s="60" t="s">
        <v>10</v>
      </c>
      <c r="AA5" s="277"/>
      <c r="AB5" s="87" t="s">
        <v>643</v>
      </c>
      <c r="AC5" s="245"/>
    </row>
    <row r="6" spans="1:30" ht="258" customHeight="1">
      <c r="A6" s="59" t="s">
        <v>32</v>
      </c>
      <c r="B6" s="59" t="s">
        <v>65</v>
      </c>
      <c r="C6" s="58" t="s">
        <v>512</v>
      </c>
      <c r="D6" s="59" t="s">
        <v>644</v>
      </c>
      <c r="E6" s="60" t="s">
        <v>14</v>
      </c>
      <c r="F6" s="59" t="s">
        <v>645</v>
      </c>
      <c r="G6" s="58" t="s">
        <v>137</v>
      </c>
      <c r="H6" s="58" t="s">
        <v>608</v>
      </c>
      <c r="I6" s="78" t="s">
        <v>294</v>
      </c>
      <c r="J6" s="118" t="s">
        <v>388</v>
      </c>
      <c r="K6" s="289"/>
      <c r="L6" s="289"/>
      <c r="M6" s="59" t="s">
        <v>646</v>
      </c>
      <c r="N6" s="59" t="s">
        <v>647</v>
      </c>
      <c r="O6" s="59" t="s">
        <v>648</v>
      </c>
      <c r="P6" s="59" t="s">
        <v>649</v>
      </c>
      <c r="Q6" s="59" t="s">
        <v>650</v>
      </c>
      <c r="R6" s="59" t="s">
        <v>651</v>
      </c>
      <c r="S6" s="59" t="s">
        <v>652</v>
      </c>
      <c r="T6" s="59" t="s">
        <v>653</v>
      </c>
      <c r="U6" s="59" t="s">
        <v>654</v>
      </c>
      <c r="V6" s="59" t="s">
        <v>655</v>
      </c>
      <c r="W6" s="139" t="s">
        <v>610</v>
      </c>
      <c r="X6" s="260">
        <v>45686</v>
      </c>
      <c r="Y6" s="288" t="s">
        <v>656</v>
      </c>
      <c r="Z6" s="60" t="s">
        <v>10</v>
      </c>
      <c r="AA6" s="277">
        <v>45699</v>
      </c>
      <c r="AB6" s="87" t="s">
        <v>936</v>
      </c>
      <c r="AC6" s="245"/>
    </row>
    <row r="7" spans="1:30" ht="72">
      <c r="A7" s="59" t="s">
        <v>32</v>
      </c>
      <c r="B7" s="59" t="s">
        <v>68</v>
      </c>
      <c r="C7" s="58" t="s">
        <v>398</v>
      </c>
      <c r="D7" s="59" t="s">
        <v>657</v>
      </c>
      <c r="E7" s="60" t="s">
        <v>14</v>
      </c>
      <c r="F7" s="59" t="s">
        <v>400</v>
      </c>
      <c r="G7" s="58" t="s">
        <v>137</v>
      </c>
      <c r="H7" s="58" t="s">
        <v>138</v>
      </c>
      <c r="I7" s="78" t="s">
        <v>401</v>
      </c>
      <c r="J7" s="118" t="s">
        <v>402</v>
      </c>
      <c r="K7" s="289"/>
      <c r="L7" s="289"/>
      <c r="M7" s="140">
        <f>5/812</f>
        <v>6.1576354679802959E-3</v>
      </c>
      <c r="N7" s="289"/>
      <c r="O7" s="289"/>
      <c r="P7" s="290">
        <v>9.1000000000000004E-3</v>
      </c>
      <c r="Q7" s="289"/>
      <c r="R7" s="289"/>
      <c r="S7" s="98">
        <v>6.0000000000000001E-3</v>
      </c>
      <c r="T7" s="289"/>
      <c r="U7" s="289"/>
      <c r="V7" s="98">
        <v>7.1999999999999998E-3</v>
      </c>
      <c r="W7" s="139" t="s">
        <v>610</v>
      </c>
      <c r="X7" s="260">
        <v>45664</v>
      </c>
      <c r="Y7" s="288" t="s">
        <v>658</v>
      </c>
      <c r="Z7" s="60" t="s">
        <v>10</v>
      </c>
      <c r="AA7" s="291">
        <v>45699</v>
      </c>
      <c r="AB7" s="292" t="s">
        <v>659</v>
      </c>
      <c r="AC7" s="245"/>
    </row>
    <row r="8" spans="1:30" ht="11.25" customHeight="1">
      <c r="A8" s="153"/>
      <c r="B8" s="154"/>
      <c r="C8" s="155">
        <f>COUNTA(C3:C7)</f>
        <v>5</v>
      </c>
      <c r="D8" s="156"/>
      <c r="E8" s="153"/>
      <c r="F8" s="156"/>
      <c r="G8" s="153"/>
      <c r="H8" s="153"/>
      <c r="I8" s="155"/>
      <c r="J8" s="153"/>
      <c r="K8" s="153"/>
      <c r="L8" s="153"/>
      <c r="M8" s="153"/>
      <c r="N8" s="153"/>
      <c r="O8" s="153"/>
      <c r="P8" s="153"/>
      <c r="Q8" s="153"/>
      <c r="R8" s="153"/>
      <c r="S8" s="153"/>
      <c r="T8" s="153"/>
      <c r="U8" s="153"/>
      <c r="V8" s="153"/>
      <c r="W8" s="153"/>
      <c r="X8" s="293"/>
      <c r="Y8" s="293"/>
      <c r="Z8" s="153"/>
      <c r="AA8" s="153"/>
    </row>
    <row r="9" spans="1:30" ht="11.25" customHeight="1">
      <c r="A9" s="153"/>
      <c r="B9" s="154"/>
      <c r="C9" s="155"/>
      <c r="D9" s="156"/>
      <c r="E9" s="153"/>
      <c r="F9" s="156"/>
      <c r="G9" s="153"/>
      <c r="H9" s="153"/>
      <c r="I9" s="155"/>
      <c r="J9" s="153"/>
      <c r="K9" s="153"/>
      <c r="L9" s="153"/>
      <c r="M9" s="153"/>
      <c r="N9" s="153"/>
      <c r="O9" s="153"/>
      <c r="P9" s="153"/>
      <c r="Q9" s="153"/>
      <c r="R9" s="153"/>
      <c r="S9" s="153"/>
      <c r="T9" s="153"/>
      <c r="U9" s="153"/>
      <c r="V9" s="153"/>
      <c r="W9" s="153"/>
      <c r="X9" s="293"/>
      <c r="Y9" s="293"/>
      <c r="Z9" s="153"/>
      <c r="AA9" s="153"/>
    </row>
    <row r="10" spans="1:30" ht="11.25" customHeight="1">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293"/>
      <c r="Y10" s="293"/>
      <c r="Z10" s="153"/>
      <c r="AA10" s="153"/>
    </row>
    <row r="11" spans="1:30" ht="11.25" customHeight="1">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293"/>
      <c r="Y11" s="293"/>
      <c r="Z11" s="153"/>
      <c r="AA11" s="153"/>
    </row>
    <row r="12" spans="1:30" ht="11.25" customHeight="1">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293"/>
      <c r="Y12" s="293"/>
      <c r="Z12" s="153"/>
      <c r="AA12" s="153"/>
    </row>
    <row r="13" spans="1:30" ht="11.25" customHeight="1">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293"/>
      <c r="Y13" s="293"/>
      <c r="Z13" s="153"/>
      <c r="AA13" s="153"/>
    </row>
    <row r="14" spans="1:30" ht="11.25" customHeight="1">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293"/>
      <c r="Y14" s="293"/>
      <c r="Z14" s="153"/>
      <c r="AA14" s="153"/>
    </row>
    <row r="15" spans="1:30" ht="11.25" customHeight="1">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293"/>
      <c r="Y15" s="293"/>
      <c r="Z15" s="153"/>
      <c r="AA15" s="153"/>
    </row>
    <row r="16" spans="1:30"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293"/>
      <c r="Y16" s="293"/>
      <c r="Z16" s="153"/>
      <c r="AA16" s="153"/>
    </row>
    <row r="17" spans="1:27"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293"/>
      <c r="Y17" s="293"/>
      <c r="Z17" s="153"/>
      <c r="AA17" s="153"/>
    </row>
    <row r="18" spans="1:27"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293"/>
      <c r="Y18" s="293"/>
      <c r="Z18" s="153"/>
      <c r="AA18" s="153"/>
    </row>
    <row r="19" spans="1:27"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293"/>
      <c r="Y19" s="293"/>
      <c r="Z19" s="153"/>
      <c r="AA19" s="153"/>
    </row>
    <row r="20" spans="1:27"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293"/>
      <c r="Y20" s="293"/>
      <c r="Z20" s="153"/>
      <c r="AA20" s="153"/>
    </row>
    <row r="21" spans="1:27"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293"/>
      <c r="Y21" s="293"/>
      <c r="Z21" s="153"/>
      <c r="AA21" s="153"/>
    </row>
    <row r="22" spans="1:27"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293"/>
      <c r="Y22" s="293"/>
      <c r="Z22" s="153"/>
      <c r="AA22" s="153"/>
    </row>
    <row r="23" spans="1:27"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293"/>
      <c r="Y23" s="293"/>
      <c r="Z23" s="153"/>
      <c r="AA23" s="153"/>
    </row>
    <row r="24" spans="1:27"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293"/>
      <c r="Y24" s="293"/>
      <c r="Z24" s="153"/>
      <c r="AA24" s="153"/>
    </row>
    <row r="25" spans="1:27"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293"/>
      <c r="Y25" s="293"/>
      <c r="Z25" s="153"/>
      <c r="AA25" s="153"/>
    </row>
    <row r="26" spans="1:27" ht="11.25" customHeight="1">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293"/>
      <c r="Y26" s="293"/>
      <c r="Z26" s="153"/>
      <c r="AA26" s="153"/>
    </row>
    <row r="27" spans="1:27" ht="11.25" customHeight="1">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293"/>
      <c r="Y27" s="293"/>
      <c r="Z27" s="153"/>
      <c r="AA27" s="153"/>
    </row>
    <row r="28" spans="1:27" ht="11.25" customHeight="1">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293"/>
      <c r="Y28" s="293"/>
      <c r="Z28" s="153"/>
      <c r="AA28" s="153"/>
    </row>
    <row r="29" spans="1:27" ht="11.25" customHeight="1">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293"/>
      <c r="Y29" s="293"/>
      <c r="Z29" s="153"/>
      <c r="AA29" s="153"/>
    </row>
    <row r="30" spans="1:27"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293"/>
      <c r="Y30" s="293"/>
      <c r="Z30" s="153"/>
      <c r="AA30" s="153"/>
    </row>
    <row r="31" spans="1:27"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293"/>
      <c r="Y31" s="293"/>
      <c r="Z31" s="153"/>
      <c r="AA31" s="153"/>
    </row>
    <row r="32" spans="1:27"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293"/>
      <c r="Y32" s="293"/>
      <c r="Z32" s="153"/>
      <c r="AA32" s="153"/>
    </row>
    <row r="33" spans="1:27"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293"/>
      <c r="Y33" s="293"/>
      <c r="Z33" s="153"/>
      <c r="AA33" s="153"/>
    </row>
    <row r="34" spans="1:27"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293"/>
      <c r="Y34" s="293"/>
      <c r="Z34" s="153"/>
      <c r="AA34" s="153"/>
    </row>
    <row r="35" spans="1:27"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293"/>
      <c r="Y35" s="293"/>
      <c r="Z35" s="153"/>
      <c r="AA35" s="153"/>
    </row>
    <row r="36" spans="1:27"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293"/>
      <c r="Y36" s="293"/>
      <c r="Z36" s="153"/>
      <c r="AA36" s="153"/>
    </row>
    <row r="37" spans="1:27"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293"/>
      <c r="Y37" s="293"/>
      <c r="Z37" s="153"/>
      <c r="AA37" s="153"/>
    </row>
    <row r="38" spans="1:27"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293"/>
      <c r="Y38" s="293"/>
      <c r="Z38" s="153"/>
      <c r="AA38" s="153"/>
    </row>
    <row r="39" spans="1:27"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293"/>
      <c r="Y39" s="293"/>
      <c r="Z39" s="153"/>
      <c r="AA39" s="153"/>
    </row>
    <row r="40" spans="1:27"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293"/>
      <c r="Y40" s="293"/>
      <c r="Z40" s="153"/>
      <c r="AA40" s="153"/>
    </row>
    <row r="41" spans="1:27"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293"/>
      <c r="Y41" s="293"/>
      <c r="Z41" s="153"/>
      <c r="AA41" s="153"/>
    </row>
    <row r="42" spans="1:27"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293"/>
      <c r="Y42" s="293"/>
      <c r="Z42" s="153"/>
      <c r="AA42" s="153"/>
    </row>
    <row r="43" spans="1:27"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293"/>
      <c r="Y43" s="293"/>
      <c r="Z43" s="153"/>
      <c r="AA43" s="153"/>
    </row>
    <row r="44" spans="1:27"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293"/>
      <c r="Y44" s="293"/>
      <c r="Z44" s="153"/>
      <c r="AA44" s="153"/>
    </row>
    <row r="45" spans="1:27"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293"/>
      <c r="Y45" s="293"/>
      <c r="Z45" s="153"/>
      <c r="AA45" s="153"/>
    </row>
    <row r="46" spans="1:27"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293"/>
      <c r="Y46" s="293"/>
      <c r="Z46" s="153"/>
      <c r="AA46" s="153"/>
    </row>
    <row r="47" spans="1:27"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293"/>
      <c r="Y47" s="293"/>
      <c r="Z47" s="153"/>
      <c r="AA47" s="153"/>
    </row>
    <row r="48" spans="1:27"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293"/>
      <c r="Y48" s="293"/>
      <c r="Z48" s="153"/>
      <c r="AA48" s="153"/>
    </row>
    <row r="49" spans="1:27"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293"/>
      <c r="Y49" s="293"/>
      <c r="Z49" s="153"/>
      <c r="AA49" s="153"/>
    </row>
    <row r="50" spans="1:27"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293"/>
      <c r="Y50" s="293"/>
      <c r="Z50" s="153"/>
      <c r="AA50" s="153"/>
    </row>
    <row r="51" spans="1:27"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293"/>
      <c r="Y51" s="293"/>
      <c r="Z51" s="153"/>
      <c r="AA51" s="153"/>
    </row>
    <row r="52" spans="1:27"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293"/>
      <c r="Y52" s="293"/>
      <c r="Z52" s="153"/>
      <c r="AA52" s="153"/>
    </row>
    <row r="53" spans="1:27"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293"/>
      <c r="Y53" s="293"/>
      <c r="Z53" s="153"/>
      <c r="AA53" s="153"/>
    </row>
    <row r="54" spans="1:27"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293"/>
      <c r="Y54" s="293"/>
      <c r="Z54" s="153"/>
      <c r="AA54" s="153"/>
    </row>
    <row r="55" spans="1:27"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293"/>
      <c r="Y55" s="293"/>
      <c r="Z55" s="153"/>
      <c r="AA55" s="153"/>
    </row>
    <row r="56" spans="1:27"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293"/>
      <c r="Y56" s="293"/>
      <c r="Z56" s="153"/>
      <c r="AA56" s="153"/>
    </row>
    <row r="57" spans="1:27"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293"/>
      <c r="Y57" s="293"/>
      <c r="Z57" s="153"/>
      <c r="AA57" s="153"/>
    </row>
    <row r="58" spans="1:27"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293"/>
      <c r="Y58" s="293"/>
      <c r="Z58" s="153"/>
      <c r="AA58" s="153"/>
    </row>
    <row r="59" spans="1:27"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293"/>
      <c r="Y59" s="293"/>
      <c r="Z59" s="153"/>
      <c r="AA59" s="153"/>
    </row>
    <row r="60" spans="1:27"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293"/>
      <c r="Y60" s="293"/>
      <c r="Z60" s="153"/>
      <c r="AA60" s="153"/>
    </row>
    <row r="61" spans="1:27"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293"/>
      <c r="Y61" s="293"/>
      <c r="Z61" s="153"/>
      <c r="AA61" s="153"/>
    </row>
    <row r="62" spans="1:27"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293"/>
      <c r="Y62" s="293"/>
      <c r="Z62" s="153"/>
      <c r="AA62" s="153"/>
    </row>
    <row r="63" spans="1:27"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293"/>
      <c r="Y63" s="293"/>
      <c r="Z63" s="153"/>
      <c r="AA63" s="153"/>
    </row>
    <row r="64" spans="1:27"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293"/>
      <c r="Y64" s="293"/>
      <c r="Z64" s="153"/>
      <c r="AA64" s="153"/>
    </row>
    <row r="65" spans="1:27"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293"/>
      <c r="Y65" s="293"/>
      <c r="Z65" s="153"/>
      <c r="AA65" s="153"/>
    </row>
    <row r="66" spans="1:27"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293"/>
      <c r="Y66" s="293"/>
      <c r="Z66" s="153"/>
      <c r="AA66" s="153"/>
    </row>
    <row r="67" spans="1:27"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293"/>
      <c r="Y67" s="293"/>
      <c r="Z67" s="153"/>
      <c r="AA67" s="153"/>
    </row>
    <row r="68" spans="1:27"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293"/>
      <c r="Y68" s="293"/>
      <c r="Z68" s="153"/>
      <c r="AA68" s="153"/>
    </row>
    <row r="69" spans="1:27"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293"/>
      <c r="Y69" s="293"/>
      <c r="Z69" s="153"/>
      <c r="AA69" s="153"/>
    </row>
    <row r="70" spans="1:27"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293"/>
      <c r="Y70" s="293"/>
      <c r="Z70" s="153"/>
      <c r="AA70" s="153"/>
    </row>
    <row r="71" spans="1:27"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293"/>
      <c r="Y71" s="293"/>
      <c r="Z71" s="153"/>
      <c r="AA71" s="153"/>
    </row>
    <row r="72" spans="1:27"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293"/>
      <c r="Y72" s="293"/>
      <c r="Z72" s="153"/>
      <c r="AA72" s="153"/>
    </row>
    <row r="73" spans="1:27"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293"/>
      <c r="Y73" s="293"/>
      <c r="Z73" s="153"/>
      <c r="AA73" s="153"/>
    </row>
    <row r="74" spans="1:27"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293"/>
      <c r="Y74" s="293"/>
      <c r="Z74" s="153"/>
      <c r="AA74" s="153"/>
    </row>
    <row r="75" spans="1:27"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293"/>
      <c r="Y75" s="293"/>
      <c r="Z75" s="153"/>
      <c r="AA75" s="153"/>
    </row>
    <row r="76" spans="1:27"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293"/>
      <c r="Y76" s="293"/>
      <c r="Z76" s="153"/>
      <c r="AA76" s="153"/>
    </row>
    <row r="77" spans="1:27"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293"/>
      <c r="Y77" s="293"/>
      <c r="Z77" s="153"/>
      <c r="AA77" s="153"/>
    </row>
    <row r="78" spans="1:27"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293"/>
      <c r="Y78" s="293"/>
      <c r="Z78" s="153"/>
      <c r="AA78" s="153"/>
    </row>
    <row r="79" spans="1:27"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293"/>
      <c r="Y79" s="293"/>
      <c r="Z79" s="153"/>
      <c r="AA79" s="153"/>
    </row>
    <row r="80" spans="1:27"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293"/>
      <c r="Y80" s="293"/>
      <c r="Z80" s="153"/>
      <c r="AA80" s="153"/>
    </row>
    <row r="81" spans="1:27"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293"/>
      <c r="Y81" s="293"/>
      <c r="Z81" s="153"/>
      <c r="AA81" s="153"/>
    </row>
    <row r="82" spans="1:27"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293"/>
      <c r="Y82" s="293"/>
      <c r="Z82" s="153"/>
      <c r="AA82" s="153"/>
    </row>
    <row r="83" spans="1:27"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293"/>
      <c r="Y83" s="293"/>
      <c r="Z83" s="153"/>
      <c r="AA83" s="153"/>
    </row>
    <row r="84" spans="1:27"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293"/>
      <c r="Y84" s="293"/>
      <c r="Z84" s="153"/>
      <c r="AA84" s="153"/>
    </row>
    <row r="85" spans="1:27"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293"/>
      <c r="Y85" s="293"/>
      <c r="Z85" s="153"/>
      <c r="AA85" s="153"/>
    </row>
    <row r="86" spans="1:27"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293"/>
      <c r="Y86" s="293"/>
      <c r="Z86" s="153"/>
      <c r="AA86" s="153"/>
    </row>
    <row r="87" spans="1:27"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293"/>
      <c r="Y87" s="293"/>
      <c r="Z87" s="153"/>
      <c r="AA87" s="153"/>
    </row>
    <row r="88" spans="1:27"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293"/>
      <c r="Y88" s="293"/>
      <c r="Z88" s="153"/>
      <c r="AA88" s="153"/>
    </row>
    <row r="89" spans="1:27"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293"/>
      <c r="Y89" s="293"/>
      <c r="Z89" s="153"/>
      <c r="AA89" s="153"/>
    </row>
    <row r="90" spans="1:27"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293"/>
      <c r="Y90" s="293"/>
      <c r="Z90" s="153"/>
      <c r="AA90" s="153"/>
    </row>
    <row r="91" spans="1:27"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293"/>
      <c r="Y91" s="293"/>
      <c r="Z91" s="153"/>
      <c r="AA91" s="153"/>
    </row>
    <row r="92" spans="1:27"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293"/>
      <c r="Y92" s="293"/>
      <c r="Z92" s="153"/>
      <c r="AA92" s="153"/>
    </row>
    <row r="93" spans="1:27"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293"/>
      <c r="Y93" s="293"/>
      <c r="Z93" s="153"/>
      <c r="AA93" s="153"/>
    </row>
    <row r="94" spans="1:27"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293"/>
      <c r="Y94" s="293"/>
      <c r="Z94" s="153"/>
      <c r="AA94" s="153"/>
    </row>
    <row r="95" spans="1:27"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293"/>
      <c r="Y95" s="293"/>
      <c r="Z95" s="153"/>
      <c r="AA95" s="153"/>
    </row>
    <row r="96" spans="1:27"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293"/>
      <c r="Y96" s="293"/>
      <c r="Z96" s="153"/>
      <c r="AA96" s="153"/>
    </row>
    <row r="97" spans="1:27"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293"/>
      <c r="Y97" s="293"/>
      <c r="Z97" s="153"/>
      <c r="AA97" s="153"/>
    </row>
    <row r="98" spans="1:27"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293"/>
      <c r="Y98" s="293"/>
      <c r="Z98" s="153"/>
      <c r="AA98" s="153"/>
    </row>
    <row r="99" spans="1:27"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293"/>
      <c r="Y99" s="293"/>
      <c r="Z99" s="153"/>
      <c r="AA99" s="153"/>
    </row>
    <row r="100" spans="1:27"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293"/>
      <c r="Y100" s="293"/>
      <c r="Z100" s="153"/>
      <c r="AA100" s="153"/>
    </row>
    <row r="101" spans="1:27"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293"/>
      <c r="Y101" s="293"/>
      <c r="Z101" s="153"/>
      <c r="AA101" s="153"/>
    </row>
    <row r="102" spans="1:27"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293"/>
      <c r="Y102" s="293"/>
      <c r="Z102" s="153"/>
      <c r="AA102" s="153"/>
    </row>
    <row r="103" spans="1:27"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293"/>
      <c r="Y103" s="293"/>
      <c r="Z103" s="153"/>
      <c r="AA103" s="153"/>
    </row>
    <row r="104" spans="1:27"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293"/>
      <c r="Y104" s="293"/>
      <c r="Z104" s="153"/>
      <c r="AA104" s="153"/>
    </row>
    <row r="105" spans="1:27"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293"/>
      <c r="Y105" s="293"/>
      <c r="Z105" s="153"/>
      <c r="AA105" s="153"/>
    </row>
    <row r="106" spans="1:27"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293"/>
      <c r="Y106" s="293"/>
      <c r="Z106" s="153"/>
      <c r="AA106" s="153"/>
    </row>
    <row r="107" spans="1:27"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293"/>
      <c r="Y107" s="293"/>
      <c r="Z107" s="153"/>
      <c r="AA107" s="153"/>
    </row>
    <row r="108" spans="1:27"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293"/>
      <c r="Y108" s="293"/>
      <c r="Z108" s="153"/>
      <c r="AA108" s="153"/>
    </row>
    <row r="109" spans="1:27"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293"/>
      <c r="Y109" s="293"/>
      <c r="Z109" s="153"/>
      <c r="AA109" s="153"/>
    </row>
    <row r="110" spans="1:27"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293"/>
      <c r="Y110" s="293"/>
      <c r="Z110" s="153"/>
      <c r="AA110" s="153"/>
    </row>
    <row r="111" spans="1:27"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293"/>
      <c r="Y111" s="293"/>
      <c r="Z111" s="153"/>
      <c r="AA111" s="153"/>
    </row>
    <row r="112" spans="1:27"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293"/>
      <c r="Y112" s="293"/>
      <c r="Z112" s="153"/>
      <c r="AA112" s="153"/>
    </row>
    <row r="113" spans="1:27"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293"/>
      <c r="Y113" s="293"/>
      <c r="Z113" s="153"/>
      <c r="AA113" s="153"/>
    </row>
    <row r="114" spans="1:27"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293"/>
      <c r="Y114" s="293"/>
      <c r="Z114" s="153"/>
      <c r="AA114" s="153"/>
    </row>
    <row r="115" spans="1:27"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293"/>
      <c r="Y115" s="293"/>
      <c r="Z115" s="153"/>
      <c r="AA115" s="153"/>
    </row>
    <row r="116" spans="1:27"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293"/>
      <c r="Y116" s="293"/>
      <c r="Z116" s="153"/>
      <c r="AA116" s="153"/>
    </row>
    <row r="117" spans="1:27"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293"/>
      <c r="Y117" s="293"/>
      <c r="Z117" s="153"/>
      <c r="AA117" s="153"/>
    </row>
    <row r="118" spans="1:27"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293"/>
      <c r="Y118" s="293"/>
      <c r="Z118" s="153"/>
      <c r="AA118" s="153"/>
    </row>
    <row r="119" spans="1:27"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293"/>
      <c r="Y119" s="293"/>
      <c r="Z119" s="153"/>
      <c r="AA119" s="153"/>
    </row>
    <row r="120" spans="1:27"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293"/>
      <c r="Y120" s="293"/>
      <c r="Z120" s="153"/>
      <c r="AA120" s="153"/>
    </row>
    <row r="121" spans="1:27"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293"/>
      <c r="Y121" s="293"/>
      <c r="Z121" s="153"/>
      <c r="AA121" s="153"/>
    </row>
    <row r="122" spans="1:27"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293"/>
      <c r="Y122" s="293"/>
      <c r="Z122" s="153"/>
      <c r="AA122" s="153"/>
    </row>
    <row r="123" spans="1:27"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293"/>
      <c r="Y123" s="293"/>
      <c r="Z123" s="153"/>
      <c r="AA123" s="153"/>
    </row>
    <row r="124" spans="1:27"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293"/>
      <c r="Y124" s="293"/>
      <c r="Z124" s="153"/>
      <c r="AA124" s="153"/>
    </row>
    <row r="125" spans="1:27"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293"/>
      <c r="Y125" s="293"/>
      <c r="Z125" s="153"/>
      <c r="AA125" s="153"/>
    </row>
    <row r="126" spans="1:27"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293"/>
      <c r="Y126" s="293"/>
      <c r="Z126" s="153"/>
      <c r="AA126" s="153"/>
    </row>
    <row r="127" spans="1:27"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293"/>
      <c r="Y127" s="293"/>
      <c r="Z127" s="153"/>
      <c r="AA127" s="153"/>
    </row>
    <row r="128" spans="1:27"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293"/>
      <c r="Y128" s="293"/>
      <c r="Z128" s="153"/>
      <c r="AA128" s="153"/>
    </row>
    <row r="129" spans="1:27"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293"/>
      <c r="Y129" s="293"/>
      <c r="Z129" s="153"/>
      <c r="AA129" s="153"/>
    </row>
    <row r="130" spans="1:27"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293"/>
      <c r="Y130" s="293"/>
      <c r="Z130" s="153"/>
      <c r="AA130" s="153"/>
    </row>
    <row r="131" spans="1:27"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293"/>
      <c r="Y131" s="293"/>
      <c r="Z131" s="153"/>
      <c r="AA131" s="153"/>
    </row>
    <row r="132" spans="1:27"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293"/>
      <c r="Y132" s="293"/>
      <c r="Z132" s="153"/>
      <c r="AA132" s="153"/>
    </row>
    <row r="133" spans="1:27"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293"/>
      <c r="Y133" s="293"/>
      <c r="Z133" s="153"/>
      <c r="AA133" s="153"/>
    </row>
    <row r="134" spans="1:27"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293"/>
      <c r="Y134" s="293"/>
      <c r="Z134" s="153"/>
      <c r="AA134" s="153"/>
    </row>
    <row r="135" spans="1:27"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293"/>
      <c r="Y135" s="293"/>
      <c r="Z135" s="153"/>
      <c r="AA135" s="153"/>
    </row>
    <row r="136" spans="1:27"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293"/>
      <c r="Y136" s="293"/>
      <c r="Z136" s="153"/>
      <c r="AA136" s="153"/>
    </row>
    <row r="137" spans="1:27"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293"/>
      <c r="Y137" s="293"/>
      <c r="Z137" s="153"/>
      <c r="AA137" s="153"/>
    </row>
    <row r="138" spans="1:27"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293"/>
      <c r="Y138" s="293"/>
      <c r="Z138" s="153"/>
      <c r="AA138" s="153"/>
    </row>
    <row r="139" spans="1:27"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293"/>
      <c r="Y139" s="293"/>
      <c r="Z139" s="153"/>
      <c r="AA139" s="153"/>
    </row>
    <row r="140" spans="1:27"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293"/>
      <c r="Y140" s="293"/>
      <c r="Z140" s="153"/>
      <c r="AA140" s="153"/>
    </row>
    <row r="141" spans="1:27"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293"/>
      <c r="Y141" s="293"/>
      <c r="Z141" s="153"/>
      <c r="AA141" s="153"/>
    </row>
    <row r="142" spans="1:27"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293"/>
      <c r="Y142" s="293"/>
      <c r="Z142" s="153"/>
      <c r="AA142" s="153"/>
    </row>
    <row r="143" spans="1:27"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293"/>
      <c r="Y143" s="293"/>
      <c r="Z143" s="153"/>
      <c r="AA143" s="153"/>
    </row>
    <row r="144" spans="1:27"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293"/>
      <c r="Y144" s="293"/>
      <c r="Z144" s="153"/>
      <c r="AA144" s="153"/>
    </row>
    <row r="145" spans="1:27"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293"/>
      <c r="Y145" s="293"/>
      <c r="Z145" s="153"/>
      <c r="AA145" s="153"/>
    </row>
    <row r="146" spans="1:27"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293"/>
      <c r="Y146" s="293"/>
      <c r="Z146" s="153"/>
      <c r="AA146" s="153"/>
    </row>
    <row r="147" spans="1:27"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293"/>
      <c r="Y147" s="293"/>
      <c r="Z147" s="153"/>
      <c r="AA147" s="153"/>
    </row>
    <row r="148" spans="1:27"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293"/>
      <c r="Y148" s="293"/>
      <c r="Z148" s="153"/>
      <c r="AA148" s="153"/>
    </row>
    <row r="149" spans="1:27"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293"/>
      <c r="Y149" s="293"/>
      <c r="Z149" s="153"/>
      <c r="AA149" s="153"/>
    </row>
    <row r="150" spans="1:27"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293"/>
      <c r="Y150" s="293"/>
      <c r="Z150" s="153"/>
      <c r="AA150" s="153"/>
    </row>
    <row r="151" spans="1:27"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293"/>
      <c r="Y151" s="293"/>
      <c r="Z151" s="153"/>
      <c r="AA151" s="153"/>
    </row>
    <row r="152" spans="1:27"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293"/>
      <c r="Y152" s="293"/>
      <c r="Z152" s="153"/>
      <c r="AA152" s="153"/>
    </row>
    <row r="153" spans="1:27"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293"/>
      <c r="Y153" s="293"/>
      <c r="Z153" s="153"/>
      <c r="AA153" s="153"/>
    </row>
    <row r="154" spans="1:27"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293"/>
      <c r="Y154" s="293"/>
      <c r="Z154" s="153"/>
      <c r="AA154" s="153"/>
    </row>
    <row r="155" spans="1:27"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293"/>
      <c r="Y155" s="293"/>
      <c r="Z155" s="153"/>
      <c r="AA155" s="153"/>
    </row>
    <row r="156" spans="1:27"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293"/>
      <c r="Y156" s="293"/>
      <c r="Z156" s="153"/>
      <c r="AA156" s="153"/>
    </row>
    <row r="157" spans="1:27"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293"/>
      <c r="Y157" s="293"/>
      <c r="Z157" s="153"/>
      <c r="AA157" s="153"/>
    </row>
    <row r="158" spans="1:27"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293"/>
      <c r="Y158" s="293"/>
      <c r="Z158" s="153"/>
      <c r="AA158" s="153"/>
    </row>
    <row r="159" spans="1:27"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293"/>
      <c r="Y159" s="293"/>
      <c r="Z159" s="153"/>
      <c r="AA159" s="153"/>
    </row>
    <row r="160" spans="1:27"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293"/>
      <c r="Y160" s="293"/>
      <c r="Z160" s="153"/>
      <c r="AA160" s="153"/>
    </row>
    <row r="161" spans="1:27"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293"/>
      <c r="Y161" s="293"/>
      <c r="Z161" s="153"/>
      <c r="AA161" s="153"/>
    </row>
    <row r="162" spans="1:27"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293"/>
      <c r="Y162" s="293"/>
      <c r="Z162" s="153"/>
      <c r="AA162" s="153"/>
    </row>
    <row r="163" spans="1:27"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293"/>
      <c r="Y163" s="293"/>
      <c r="Z163" s="153"/>
      <c r="AA163" s="153"/>
    </row>
    <row r="164" spans="1:27"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293"/>
      <c r="Y164" s="293"/>
      <c r="Z164" s="153"/>
      <c r="AA164" s="153"/>
    </row>
    <row r="165" spans="1:27"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293"/>
      <c r="Y165" s="293"/>
      <c r="Z165" s="153"/>
      <c r="AA165" s="153"/>
    </row>
    <row r="166" spans="1:27"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293"/>
      <c r="Y166" s="293"/>
      <c r="Z166" s="153"/>
      <c r="AA166" s="153"/>
    </row>
    <row r="167" spans="1:27"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293"/>
      <c r="Y167" s="293"/>
      <c r="Z167" s="153"/>
      <c r="AA167" s="153"/>
    </row>
    <row r="168" spans="1:27"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293"/>
      <c r="Y168" s="293"/>
      <c r="Z168" s="153"/>
      <c r="AA168" s="153"/>
    </row>
    <row r="169" spans="1:27"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293"/>
      <c r="Y169" s="293"/>
      <c r="Z169" s="153"/>
      <c r="AA169" s="153"/>
    </row>
    <row r="170" spans="1:27"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293"/>
      <c r="Y170" s="293"/>
      <c r="Z170" s="153"/>
      <c r="AA170" s="153"/>
    </row>
    <row r="171" spans="1:27"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293"/>
      <c r="Y171" s="293"/>
      <c r="Z171" s="153"/>
      <c r="AA171" s="153"/>
    </row>
    <row r="172" spans="1:27"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293"/>
      <c r="Y172" s="293"/>
      <c r="Z172" s="153"/>
      <c r="AA172" s="153"/>
    </row>
    <row r="173" spans="1:27"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293"/>
      <c r="Y173" s="293"/>
      <c r="Z173" s="153"/>
      <c r="AA173" s="153"/>
    </row>
    <row r="174" spans="1:27"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293"/>
      <c r="Y174" s="293"/>
      <c r="Z174" s="153"/>
      <c r="AA174" s="153"/>
    </row>
    <row r="175" spans="1:27"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293"/>
      <c r="Y175" s="293"/>
      <c r="Z175" s="153"/>
      <c r="AA175" s="153"/>
    </row>
    <row r="176" spans="1:27"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293"/>
      <c r="Y176" s="293"/>
      <c r="Z176" s="153"/>
      <c r="AA176" s="153"/>
    </row>
    <row r="177" spans="1:27"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293"/>
      <c r="Y177" s="293"/>
      <c r="Z177" s="153"/>
      <c r="AA177" s="153"/>
    </row>
    <row r="178" spans="1:27"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293"/>
      <c r="Y178" s="293"/>
      <c r="Z178" s="153"/>
      <c r="AA178" s="153"/>
    </row>
    <row r="179" spans="1:27"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293"/>
      <c r="Y179" s="293"/>
      <c r="Z179" s="153"/>
      <c r="AA179" s="153"/>
    </row>
    <row r="180" spans="1:27"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293"/>
      <c r="Y180" s="293"/>
      <c r="Z180" s="153"/>
      <c r="AA180" s="153"/>
    </row>
    <row r="181" spans="1:27"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293"/>
      <c r="Y181" s="293"/>
      <c r="Z181" s="153"/>
      <c r="AA181" s="153"/>
    </row>
    <row r="182" spans="1:27"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293"/>
      <c r="Y182" s="293"/>
      <c r="Z182" s="153"/>
      <c r="AA182" s="153"/>
    </row>
    <row r="183" spans="1:27"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293"/>
      <c r="Y183" s="293"/>
      <c r="Z183" s="153"/>
      <c r="AA183" s="153"/>
    </row>
    <row r="184" spans="1:27"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293"/>
      <c r="Y184" s="293"/>
      <c r="Z184" s="153"/>
      <c r="AA184" s="153"/>
    </row>
    <row r="185" spans="1:27"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293"/>
      <c r="Y185" s="293"/>
      <c r="Z185" s="153"/>
      <c r="AA185" s="153"/>
    </row>
    <row r="186" spans="1:27"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293"/>
      <c r="Y186" s="293"/>
      <c r="Z186" s="153"/>
      <c r="AA186" s="153"/>
    </row>
    <row r="187" spans="1:27"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293"/>
      <c r="Y187" s="293"/>
      <c r="Z187" s="153"/>
      <c r="AA187" s="153"/>
    </row>
    <row r="188" spans="1:27"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293"/>
      <c r="Y188" s="293"/>
      <c r="Z188" s="153"/>
      <c r="AA188" s="153"/>
    </row>
    <row r="189" spans="1:27"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293"/>
      <c r="Y189" s="293"/>
      <c r="Z189" s="153"/>
      <c r="AA189" s="153"/>
    </row>
    <row r="190" spans="1:27"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293"/>
      <c r="Y190" s="293"/>
      <c r="Z190" s="153"/>
      <c r="AA190" s="153"/>
    </row>
    <row r="191" spans="1:27"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293"/>
      <c r="Y191" s="293"/>
      <c r="Z191" s="153"/>
      <c r="AA191" s="153"/>
    </row>
    <row r="192" spans="1:27"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293"/>
      <c r="Y192" s="293"/>
      <c r="Z192" s="153"/>
      <c r="AA192" s="153"/>
    </row>
    <row r="193" spans="1:27"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293"/>
      <c r="Y193" s="293"/>
      <c r="Z193" s="153"/>
      <c r="AA193" s="153"/>
    </row>
    <row r="194" spans="1:27"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293"/>
      <c r="Y194" s="293"/>
      <c r="Z194" s="153"/>
      <c r="AA194" s="153"/>
    </row>
    <row r="195" spans="1:27"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293"/>
      <c r="Y195" s="293"/>
      <c r="Z195" s="153"/>
      <c r="AA195" s="153"/>
    </row>
    <row r="196" spans="1:27"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293"/>
      <c r="Y196" s="293"/>
      <c r="Z196" s="153"/>
      <c r="AA196" s="153"/>
    </row>
    <row r="197" spans="1:27"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293"/>
      <c r="Y197" s="293"/>
      <c r="Z197" s="153"/>
      <c r="AA197" s="153"/>
    </row>
    <row r="198" spans="1:27"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293"/>
      <c r="Y198" s="293"/>
      <c r="Z198" s="153"/>
      <c r="AA198" s="153"/>
    </row>
    <row r="199" spans="1:27"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293"/>
      <c r="Y199" s="293"/>
      <c r="Z199" s="153"/>
      <c r="AA199" s="153"/>
    </row>
    <row r="200" spans="1:27"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293"/>
      <c r="Y200" s="293"/>
      <c r="Z200" s="153"/>
      <c r="AA200" s="153"/>
    </row>
    <row r="201" spans="1:27"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293"/>
      <c r="Y201" s="293"/>
      <c r="Z201" s="153"/>
      <c r="AA201" s="153"/>
    </row>
    <row r="202" spans="1:27"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293"/>
      <c r="Y202" s="293"/>
      <c r="Z202" s="153"/>
      <c r="AA202" s="153"/>
    </row>
    <row r="203" spans="1:27"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293"/>
      <c r="Y203" s="293"/>
      <c r="Z203" s="153"/>
      <c r="AA203" s="153"/>
    </row>
    <row r="204" spans="1:27"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293"/>
      <c r="Y204" s="293"/>
      <c r="Z204" s="153"/>
      <c r="AA204" s="153"/>
    </row>
    <row r="205" spans="1:27"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293"/>
      <c r="Y205" s="293"/>
      <c r="Z205" s="153"/>
      <c r="AA205" s="153"/>
    </row>
    <row r="206" spans="1:27"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293"/>
      <c r="Y206" s="293"/>
      <c r="Z206" s="153"/>
      <c r="AA206" s="153"/>
    </row>
    <row r="207" spans="1:27"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293"/>
      <c r="Y207" s="293"/>
      <c r="Z207" s="153"/>
      <c r="AA207" s="153"/>
    </row>
    <row r="208" spans="1:27"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293"/>
      <c r="Y208" s="293"/>
      <c r="Z208" s="153"/>
      <c r="AA208" s="153"/>
    </row>
    <row r="209" spans="1:27"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293"/>
      <c r="Y209" s="293"/>
      <c r="Z209" s="153"/>
      <c r="AA209" s="153"/>
    </row>
    <row r="210" spans="1:27"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293"/>
      <c r="Y210" s="293"/>
      <c r="Z210" s="153"/>
      <c r="AA210" s="153"/>
    </row>
    <row r="211" spans="1:27"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293"/>
      <c r="Y211" s="293"/>
      <c r="Z211" s="153"/>
      <c r="AA211" s="153"/>
    </row>
    <row r="212" spans="1:27"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293"/>
      <c r="Y212" s="293"/>
      <c r="Z212" s="153"/>
      <c r="AA212" s="153"/>
    </row>
    <row r="213" spans="1:27"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293"/>
      <c r="Y213" s="293"/>
      <c r="Z213" s="153"/>
      <c r="AA213" s="153"/>
    </row>
    <row r="214" spans="1:27"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293"/>
      <c r="Y214" s="293"/>
      <c r="Z214" s="153"/>
      <c r="AA214" s="153"/>
    </row>
    <row r="215" spans="1:27"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293"/>
      <c r="Y215" s="293"/>
      <c r="Z215" s="153"/>
      <c r="AA215" s="153"/>
    </row>
    <row r="216" spans="1:27"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293"/>
      <c r="Y216" s="293"/>
      <c r="Z216" s="153"/>
      <c r="AA216" s="153"/>
    </row>
    <row r="217" spans="1:27" ht="11.25" customHeight="1">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293"/>
      <c r="Y217" s="293"/>
      <c r="Z217" s="153"/>
      <c r="AA217" s="153"/>
    </row>
    <row r="218" spans="1:27" ht="11.25" customHeight="1">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293"/>
      <c r="Y218" s="293"/>
      <c r="Z218" s="153"/>
      <c r="AA218" s="153"/>
    </row>
    <row r="219" spans="1:27" ht="11.25" customHeight="1">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293"/>
      <c r="Y219" s="293"/>
      <c r="Z219" s="153"/>
      <c r="AA219" s="153"/>
    </row>
    <row r="220" spans="1:27" ht="11.25" customHeight="1">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293"/>
      <c r="Y220" s="293"/>
      <c r="Z220" s="153"/>
      <c r="AA220" s="153"/>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7">
    <cfRule type="containsText" dxfId="23" priority="1" operator="containsText" text="NO">
      <formula>NOT(ISERROR(SEARCH(("NO"),(Z3))))</formula>
    </cfRule>
    <cfRule type="containsText" dxfId="22" priority="2" operator="containsText" text="SI">
      <formula>NOT(ISERROR(SEARCH(("SI"),(Z3))))</formula>
    </cfRule>
  </conditionalFormatting>
  <hyperlinks>
    <hyperlink ref="W3" r:id="rId1" xr:uid="{00000000-0004-0000-0700-000000000000}"/>
    <hyperlink ref="W4" r:id="rId2" xr:uid="{00000000-0004-0000-0700-000001000000}"/>
    <hyperlink ref="W5" r:id="rId3" xr:uid="{00000000-0004-0000-0700-000002000000}"/>
    <hyperlink ref="W6" r:id="rId4" xr:uid="{00000000-0004-0000-0700-000003000000}"/>
    <hyperlink ref="W7" r:id="rId5" xr:uid="{00000000-0004-0000-0700-000004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700-000000000000}">
          <x14:formula1>
            <xm:f>Listados!$F$2:$F$4</xm:f>
          </x14:formula1>
          <xm:sqref>Z3:Z7</xm:sqref>
        </x14:dataValidation>
        <x14:dataValidation type="list" allowBlank="1" showErrorMessage="1" xr:uid="{00000000-0002-0000-0700-000001000000}">
          <x14:formula1>
            <xm:f>Listados!$D$2:$D$5</xm:f>
          </x14:formula1>
          <xm:sqref>E3:E7</xm:sqref>
        </x14:dataValidation>
        <x14:dataValidation type="list" allowBlank="1" showErrorMessage="1" xr:uid="{00000000-0002-0000-0700-000002000000}">
          <x14:formula1>
            <xm:f>Listados!$A$2:$A$18</xm:f>
          </x14:formula1>
          <xm:sqref>A3:A7</xm:sqref>
        </x14:dataValidation>
        <x14:dataValidation type="list" allowBlank="1" showErrorMessage="1" xr:uid="{00000000-0002-0000-0700-000003000000}">
          <x14:formula1>
            <xm:f>Listados!$B$2:$B$30</xm:f>
          </x14:formula1>
          <xm:sqref>B3:B7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996"/>
  <sheetViews>
    <sheetView topLeftCell="G1" workbookViewId="0">
      <selection activeCell="N4" sqref="N4"/>
    </sheetView>
  </sheetViews>
  <sheetFormatPr baseColWidth="10" defaultColWidth="10.08984375" defaultRowHeight="15" customHeight="1"/>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13.90625" customWidth="1"/>
    <col min="10" max="10" width="13.6328125" customWidth="1"/>
    <col min="11" max="11" width="5.1796875" customWidth="1"/>
    <col min="12" max="12" width="5.08984375" customWidth="1"/>
    <col min="13" max="13" width="4.08984375" customWidth="1"/>
    <col min="14" max="14" width="5.36328125" customWidth="1"/>
    <col min="15" max="15" width="4.08984375" customWidth="1"/>
    <col min="16" max="16" width="4.1796875" customWidth="1"/>
    <col min="17" max="17" width="4.08984375" customWidth="1"/>
    <col min="18" max="18" width="4.1796875" customWidth="1"/>
    <col min="19" max="19" width="4.08984375" customWidth="1"/>
    <col min="20" max="20" width="4.54296875" customWidth="1"/>
    <col min="21" max="21" width="4.6328125" customWidth="1"/>
    <col min="22" max="22" width="7.1796875" customWidth="1"/>
    <col min="23" max="23" width="15.90625" customWidth="1"/>
    <col min="24" max="24" width="12" customWidth="1"/>
    <col min="25" max="25" width="35.453125" customWidth="1"/>
    <col min="26" max="26" width="16.90625" customWidth="1"/>
    <col min="27" max="27" width="12.1796875" customWidth="1"/>
    <col min="28" max="28" width="45.1796875" customWidth="1"/>
  </cols>
  <sheetData>
    <row r="1" spans="1:30" ht="40.5" customHeight="1">
      <c r="A1" s="492" t="s">
        <v>566</v>
      </c>
      <c r="B1" s="493"/>
      <c r="C1" s="493"/>
      <c r="D1" s="493"/>
      <c r="E1" s="493"/>
      <c r="F1" s="493"/>
      <c r="G1" s="493"/>
      <c r="H1" s="493"/>
      <c r="I1" s="493"/>
      <c r="J1" s="494"/>
      <c r="K1" s="495" t="s">
        <v>567</v>
      </c>
      <c r="L1" s="496"/>
      <c r="M1" s="496"/>
      <c r="N1" s="496"/>
      <c r="O1" s="496"/>
      <c r="P1" s="496"/>
      <c r="Q1" s="496"/>
      <c r="R1" s="496"/>
      <c r="S1" s="496"/>
      <c r="T1" s="496"/>
      <c r="U1" s="496"/>
      <c r="V1" s="496"/>
      <c r="W1" s="497"/>
      <c r="X1" s="498" t="s">
        <v>107</v>
      </c>
      <c r="Y1" s="499"/>
      <c r="Z1" s="500" t="s">
        <v>108</v>
      </c>
      <c r="AA1" s="501"/>
      <c r="AB1" s="502"/>
      <c r="AC1" s="34"/>
      <c r="AD1" s="35"/>
    </row>
    <row r="2" spans="1:30" ht="52.5" customHeight="1">
      <c r="A2" s="36" t="s">
        <v>74</v>
      </c>
      <c r="B2" s="36" t="s">
        <v>490</v>
      </c>
      <c r="C2" s="36" t="s">
        <v>110</v>
      </c>
      <c r="D2" s="36" t="s">
        <v>111</v>
      </c>
      <c r="E2" s="36" t="s">
        <v>112</v>
      </c>
      <c r="F2" s="36" t="s">
        <v>113</v>
      </c>
      <c r="G2" s="36" t="s">
        <v>114</v>
      </c>
      <c r="H2" s="36" t="s">
        <v>115</v>
      </c>
      <c r="I2" s="36" t="s">
        <v>116</v>
      </c>
      <c r="J2" s="36" t="s">
        <v>117</v>
      </c>
      <c r="K2" s="234" t="s">
        <v>118</v>
      </c>
      <c r="L2" s="234" t="s">
        <v>119</v>
      </c>
      <c r="M2" s="234" t="s">
        <v>120</v>
      </c>
      <c r="N2" s="234" t="s">
        <v>121</v>
      </c>
      <c r="O2" s="234" t="s">
        <v>122</v>
      </c>
      <c r="P2" s="234" t="s">
        <v>123</v>
      </c>
      <c r="Q2" s="234" t="s">
        <v>124</v>
      </c>
      <c r="R2" s="234" t="s">
        <v>125</v>
      </c>
      <c r="S2" s="234" t="s">
        <v>126</v>
      </c>
      <c r="T2" s="234" t="s">
        <v>127</v>
      </c>
      <c r="U2" s="234" t="s">
        <v>128</v>
      </c>
      <c r="V2" s="294" t="s">
        <v>129</v>
      </c>
      <c r="W2" s="268" t="s">
        <v>130</v>
      </c>
      <c r="X2" s="269" t="s">
        <v>132</v>
      </c>
      <c r="Y2" s="295" t="s">
        <v>133</v>
      </c>
      <c r="Z2" s="271" t="s">
        <v>131</v>
      </c>
      <c r="AA2" s="272" t="s">
        <v>132</v>
      </c>
      <c r="AB2" s="42" t="s">
        <v>133</v>
      </c>
    </row>
    <row r="3" spans="1:30" ht="112.2">
      <c r="A3" s="59" t="s">
        <v>47</v>
      </c>
      <c r="B3" s="59" t="s">
        <v>61</v>
      </c>
      <c r="C3" s="96" t="s">
        <v>660</v>
      </c>
      <c r="D3" s="62" t="s">
        <v>661</v>
      </c>
      <c r="E3" s="60" t="s">
        <v>14</v>
      </c>
      <c r="F3" s="62" t="s">
        <v>662</v>
      </c>
      <c r="G3" s="58" t="s">
        <v>137</v>
      </c>
      <c r="H3" s="58" t="s">
        <v>275</v>
      </c>
      <c r="I3" s="59" t="s">
        <v>195</v>
      </c>
      <c r="J3" s="96" t="s">
        <v>663</v>
      </c>
      <c r="K3" s="296"/>
      <c r="L3" s="296"/>
      <c r="M3" s="296"/>
      <c r="N3" s="297"/>
      <c r="O3" s="297"/>
      <c r="P3" s="298"/>
      <c r="Q3" s="297"/>
      <c r="R3" s="297"/>
      <c r="S3" s="297"/>
      <c r="T3" s="297"/>
      <c r="U3" s="297"/>
      <c r="V3" s="64">
        <v>0.84019999999999995</v>
      </c>
      <c r="W3" s="299" t="s">
        <v>664</v>
      </c>
      <c r="X3" s="300">
        <v>45687</v>
      </c>
      <c r="Y3" s="59" t="s">
        <v>665</v>
      </c>
      <c r="Z3" s="46" t="s">
        <v>10</v>
      </c>
      <c r="AA3" s="277">
        <v>45333</v>
      </c>
      <c r="AB3" s="48" t="s">
        <v>666</v>
      </c>
    </row>
    <row r="4" spans="1:30" ht="112.5" customHeight="1">
      <c r="A4" s="59" t="s">
        <v>47</v>
      </c>
      <c r="B4" s="59" t="s">
        <v>61</v>
      </c>
      <c r="C4" s="96" t="s">
        <v>667</v>
      </c>
      <c r="D4" s="62" t="s">
        <v>668</v>
      </c>
      <c r="E4" s="60" t="s">
        <v>8</v>
      </c>
      <c r="F4" s="62" t="s">
        <v>669</v>
      </c>
      <c r="G4" s="58" t="s">
        <v>137</v>
      </c>
      <c r="H4" s="58" t="s">
        <v>138</v>
      </c>
      <c r="I4" s="59" t="s">
        <v>195</v>
      </c>
      <c r="J4" s="96" t="s">
        <v>670</v>
      </c>
      <c r="K4" s="296"/>
      <c r="L4" s="296"/>
      <c r="M4" s="296"/>
      <c r="N4" s="297"/>
      <c r="O4" s="297"/>
      <c r="P4" s="298"/>
      <c r="Q4" s="297"/>
      <c r="R4" s="297"/>
      <c r="S4" s="297"/>
      <c r="T4" s="297"/>
      <c r="U4" s="297"/>
      <c r="V4" s="140">
        <f>18/29*100%</f>
        <v>0.62068965517241381</v>
      </c>
      <c r="W4" s="301" t="s">
        <v>671</v>
      </c>
      <c r="X4" s="300">
        <v>45687</v>
      </c>
      <c r="Y4" s="59" t="s">
        <v>672</v>
      </c>
      <c r="Z4" s="60" t="s">
        <v>16</v>
      </c>
      <c r="AA4" s="244">
        <v>45333</v>
      </c>
      <c r="AB4" s="48" t="s">
        <v>673</v>
      </c>
    </row>
    <row r="5" spans="1:30" ht="96.75" customHeight="1">
      <c r="A5" s="59" t="s">
        <v>47</v>
      </c>
      <c r="B5" s="59" t="s">
        <v>61</v>
      </c>
      <c r="C5" s="96" t="s">
        <v>674</v>
      </c>
      <c r="D5" s="62" t="s">
        <v>675</v>
      </c>
      <c r="E5" s="60" t="s">
        <v>14</v>
      </c>
      <c r="F5" s="62" t="s">
        <v>669</v>
      </c>
      <c r="G5" s="58" t="s">
        <v>137</v>
      </c>
      <c r="H5" s="58" t="s">
        <v>138</v>
      </c>
      <c r="I5" s="59" t="s">
        <v>195</v>
      </c>
      <c r="J5" s="96" t="s">
        <v>676</v>
      </c>
      <c r="K5" s="296"/>
      <c r="L5" s="296"/>
      <c r="M5" s="296"/>
      <c r="N5" s="297"/>
      <c r="O5" s="297"/>
      <c r="P5" s="298"/>
      <c r="Q5" s="297"/>
      <c r="R5" s="297"/>
      <c r="S5" s="297"/>
      <c r="T5" s="297"/>
      <c r="U5" s="297"/>
      <c r="V5" s="140">
        <f>66/73*100%</f>
        <v>0.90410958904109584</v>
      </c>
      <c r="W5" s="301" t="s">
        <v>677</v>
      </c>
      <c r="X5" s="300">
        <v>45687</v>
      </c>
      <c r="Y5" s="59" t="s">
        <v>678</v>
      </c>
      <c r="Z5" s="60" t="s">
        <v>10</v>
      </c>
      <c r="AA5" s="244">
        <v>45333</v>
      </c>
      <c r="AB5" s="48" t="s">
        <v>679</v>
      </c>
    </row>
    <row r="6" spans="1:30" ht="135.75" customHeight="1">
      <c r="A6" s="59" t="s">
        <v>47</v>
      </c>
      <c r="B6" s="59" t="s">
        <v>61</v>
      </c>
      <c r="C6" s="96" t="s">
        <v>680</v>
      </c>
      <c r="D6" s="62" t="s">
        <v>681</v>
      </c>
      <c r="E6" s="60" t="s">
        <v>14</v>
      </c>
      <c r="F6" s="62" t="s">
        <v>669</v>
      </c>
      <c r="G6" s="58" t="s">
        <v>137</v>
      </c>
      <c r="H6" s="58" t="s">
        <v>138</v>
      </c>
      <c r="I6" s="59" t="s">
        <v>195</v>
      </c>
      <c r="J6" s="96" t="s">
        <v>682</v>
      </c>
      <c r="K6" s="296"/>
      <c r="L6" s="296"/>
      <c r="M6" s="296"/>
      <c r="N6" s="297"/>
      <c r="O6" s="297"/>
      <c r="P6" s="298"/>
      <c r="Q6" s="297"/>
      <c r="R6" s="297"/>
      <c r="S6" s="297"/>
      <c r="T6" s="297"/>
      <c r="U6" s="297"/>
      <c r="V6" s="98">
        <f>105/111*100%</f>
        <v>0.94594594594594594</v>
      </c>
      <c r="W6" s="113" t="s">
        <v>683</v>
      </c>
      <c r="X6" s="300">
        <v>45687</v>
      </c>
      <c r="Y6" s="62" t="s">
        <v>684</v>
      </c>
      <c r="Z6" s="60" t="s">
        <v>10</v>
      </c>
      <c r="AA6" s="244">
        <v>45333</v>
      </c>
      <c r="AB6" s="48" t="s">
        <v>685</v>
      </c>
    </row>
    <row r="7" spans="1:30" ht="103.5" customHeight="1">
      <c r="A7" s="59" t="s">
        <v>47</v>
      </c>
      <c r="B7" s="59" t="s">
        <v>61</v>
      </c>
      <c r="C7" s="96" t="s">
        <v>686</v>
      </c>
      <c r="D7" s="62" t="s">
        <v>687</v>
      </c>
      <c r="E7" s="60" t="s">
        <v>14</v>
      </c>
      <c r="F7" s="62" t="s">
        <v>669</v>
      </c>
      <c r="G7" s="58" t="s">
        <v>137</v>
      </c>
      <c r="H7" s="58" t="s">
        <v>138</v>
      </c>
      <c r="I7" s="59" t="s">
        <v>195</v>
      </c>
      <c r="J7" s="96" t="s">
        <v>688</v>
      </c>
      <c r="K7" s="296"/>
      <c r="L7" s="296"/>
      <c r="M7" s="296"/>
      <c r="N7" s="297"/>
      <c r="O7" s="297"/>
      <c r="P7" s="298"/>
      <c r="Q7" s="297"/>
      <c r="R7" s="297"/>
      <c r="S7" s="78">
        <v>0.49</v>
      </c>
      <c r="T7" s="64">
        <v>0.6</v>
      </c>
      <c r="U7" s="140">
        <v>0.84199999999999997</v>
      </c>
      <c r="V7" s="78">
        <v>0.89</v>
      </c>
      <c r="W7" s="416" t="s">
        <v>689</v>
      </c>
      <c r="X7" s="302" t="s">
        <v>129</v>
      </c>
      <c r="Y7" s="62" t="s">
        <v>690</v>
      </c>
      <c r="Z7" s="60" t="s">
        <v>10</v>
      </c>
      <c r="AA7" s="244">
        <v>45333</v>
      </c>
      <c r="AB7" s="417" t="s">
        <v>861</v>
      </c>
    </row>
    <row r="8" spans="1:30" ht="91.5" customHeight="1">
      <c r="A8" s="59" t="s">
        <v>47</v>
      </c>
      <c r="B8" s="59" t="s">
        <v>61</v>
      </c>
      <c r="C8" s="96" t="s">
        <v>291</v>
      </c>
      <c r="D8" s="62" t="s">
        <v>691</v>
      </c>
      <c r="E8" s="60" t="s">
        <v>14</v>
      </c>
      <c r="F8" s="62" t="s">
        <v>293</v>
      </c>
      <c r="G8" s="58" t="s">
        <v>137</v>
      </c>
      <c r="H8" s="58" t="s">
        <v>275</v>
      </c>
      <c r="I8" s="97">
        <v>1</v>
      </c>
      <c r="J8" s="112" t="s">
        <v>295</v>
      </c>
      <c r="K8" s="296"/>
      <c r="L8" s="296"/>
      <c r="M8" s="296"/>
      <c r="N8" s="296"/>
      <c r="O8" s="296"/>
      <c r="P8" s="296"/>
      <c r="Q8" s="296"/>
      <c r="R8" s="296"/>
      <c r="S8" s="78">
        <v>0.99</v>
      </c>
      <c r="T8" s="296"/>
      <c r="U8" s="296"/>
      <c r="V8" s="78">
        <v>1</v>
      </c>
      <c r="W8" s="303" t="s">
        <v>692</v>
      </c>
      <c r="X8" s="304" t="s">
        <v>129</v>
      </c>
      <c r="Y8" s="59" t="s">
        <v>693</v>
      </c>
      <c r="Z8" s="60" t="s">
        <v>10</v>
      </c>
      <c r="AA8" s="244">
        <v>45333</v>
      </c>
      <c r="AB8" s="62" t="s">
        <v>694</v>
      </c>
    </row>
    <row r="9" spans="1:30" ht="11.25" customHeight="1">
      <c r="A9" s="153"/>
      <c r="B9" s="154"/>
      <c r="C9" s="155">
        <f>COUNTA(C3:C8)</f>
        <v>6</v>
      </c>
      <c r="D9" s="156"/>
      <c r="E9" s="153"/>
      <c r="F9" s="156"/>
      <c r="G9" s="153"/>
      <c r="H9" s="153"/>
      <c r="I9" s="155"/>
      <c r="J9" s="153"/>
      <c r="K9" s="153"/>
      <c r="L9" s="153"/>
      <c r="M9" s="153"/>
      <c r="N9" s="153"/>
      <c r="O9" s="153"/>
      <c r="P9" s="153"/>
      <c r="Q9" s="153"/>
      <c r="R9" s="153"/>
      <c r="S9" s="153"/>
      <c r="T9" s="153"/>
      <c r="U9" s="153"/>
      <c r="V9" s="153"/>
      <c r="W9" s="153"/>
      <c r="X9" s="154"/>
      <c r="Y9" s="153"/>
      <c r="Z9" s="153"/>
      <c r="AA9" s="153"/>
      <c r="AB9" s="305"/>
    </row>
    <row r="10" spans="1:30" ht="11.25" customHeight="1">
      <c r="A10" s="153"/>
      <c r="B10" s="154"/>
      <c r="C10" s="155"/>
      <c r="D10" s="156"/>
      <c r="E10" s="153"/>
      <c r="F10" s="156"/>
      <c r="G10" s="153"/>
      <c r="H10" s="153"/>
      <c r="I10" s="155"/>
      <c r="J10" s="153"/>
      <c r="K10" s="153"/>
      <c r="L10" s="153"/>
      <c r="M10" s="153"/>
      <c r="N10" s="153"/>
      <c r="O10" s="306"/>
      <c r="P10" s="153"/>
      <c r="Q10" s="153"/>
      <c r="R10" s="153"/>
      <c r="S10" s="153"/>
      <c r="T10" s="153"/>
      <c r="U10" s="153"/>
      <c r="V10" s="153"/>
      <c r="W10" s="153"/>
      <c r="X10" s="154"/>
      <c r="Y10" s="153"/>
      <c r="Z10" s="153"/>
      <c r="AA10" s="153"/>
      <c r="AB10" s="305"/>
    </row>
    <row r="11" spans="1:30" ht="11.25" customHeight="1">
      <c r="A11" s="153"/>
      <c r="B11" s="154"/>
      <c r="C11" s="155"/>
      <c r="D11" s="156"/>
      <c r="E11" s="153"/>
      <c r="F11" s="156"/>
      <c r="G11" s="153"/>
      <c r="H11" s="153"/>
      <c r="I11" s="155"/>
      <c r="J11" s="153"/>
      <c r="K11" s="153"/>
      <c r="L11" s="153"/>
      <c r="M11" s="153"/>
      <c r="N11" s="153"/>
      <c r="O11" s="306"/>
      <c r="P11" s="153"/>
      <c r="Q11" s="153"/>
      <c r="R11" s="153"/>
      <c r="S11" s="153"/>
      <c r="T11" s="153"/>
      <c r="U11" s="153"/>
      <c r="V11" s="153"/>
      <c r="W11" s="153"/>
      <c r="X11" s="154"/>
      <c r="Y11" s="153"/>
      <c r="Z11" s="153"/>
      <c r="AA11" s="153"/>
      <c r="AB11" s="305"/>
    </row>
    <row r="12" spans="1:30" ht="11.25" customHeight="1">
      <c r="A12" s="153"/>
      <c r="B12" s="154"/>
      <c r="C12" s="155"/>
      <c r="D12" s="156"/>
      <c r="E12" s="153"/>
      <c r="F12" s="156"/>
      <c r="G12" s="153"/>
      <c r="H12" s="153"/>
      <c r="I12" s="155"/>
      <c r="J12" s="153"/>
      <c r="K12" s="153"/>
      <c r="L12" s="153"/>
      <c r="M12" s="153"/>
      <c r="N12" s="153"/>
      <c r="O12" s="306"/>
      <c r="P12" s="153"/>
      <c r="Q12" s="153"/>
      <c r="R12" s="153"/>
      <c r="S12" s="153"/>
      <c r="T12" s="153"/>
      <c r="U12" s="153"/>
      <c r="V12" s="153"/>
      <c r="W12" s="153"/>
      <c r="X12" s="154"/>
      <c r="Y12" s="153"/>
      <c r="Z12" s="153"/>
      <c r="AA12" s="153"/>
      <c r="AB12" s="305"/>
    </row>
    <row r="13" spans="1:30" ht="11.25" customHeight="1">
      <c r="A13" s="153"/>
      <c r="B13" s="154"/>
      <c r="C13" s="155"/>
      <c r="D13" s="156"/>
      <c r="E13" s="153"/>
      <c r="F13" s="156"/>
      <c r="G13" s="153"/>
      <c r="H13" s="153"/>
      <c r="I13" s="155"/>
      <c r="J13" s="153"/>
      <c r="K13" s="153"/>
      <c r="L13" s="153"/>
      <c r="M13" s="153"/>
      <c r="N13" s="153"/>
      <c r="O13" s="306"/>
      <c r="P13" s="153"/>
      <c r="Q13" s="153"/>
      <c r="R13" s="153"/>
      <c r="S13" s="153"/>
      <c r="T13" s="153"/>
      <c r="U13" s="153"/>
      <c r="V13" s="153"/>
      <c r="W13" s="153"/>
      <c r="X13" s="154"/>
      <c r="Y13" s="153"/>
      <c r="Z13" s="153"/>
      <c r="AA13" s="153"/>
      <c r="AB13" s="305"/>
    </row>
    <row r="14" spans="1:30" ht="11.25" customHeight="1">
      <c r="A14" s="153"/>
      <c r="B14" s="154"/>
      <c r="C14" s="155"/>
      <c r="D14" s="156"/>
      <c r="E14" s="153"/>
      <c r="F14" s="156"/>
      <c r="G14" s="153"/>
      <c r="H14" s="153"/>
      <c r="I14" s="155"/>
      <c r="J14" s="153"/>
      <c r="K14" s="153"/>
      <c r="L14" s="153"/>
      <c r="M14" s="153"/>
      <c r="N14" s="153"/>
      <c r="O14" s="306"/>
      <c r="P14" s="153"/>
      <c r="Q14" s="153"/>
      <c r="R14" s="153"/>
      <c r="S14" s="153"/>
      <c r="T14" s="153"/>
      <c r="U14" s="153"/>
      <c r="V14" s="153"/>
      <c r="W14" s="153"/>
      <c r="X14" s="154"/>
      <c r="Y14" s="153"/>
      <c r="Z14" s="153"/>
      <c r="AA14" s="153"/>
      <c r="AB14" s="305"/>
    </row>
    <row r="15" spans="1:30" ht="11.25" customHeight="1">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4"/>
      <c r="Y15" s="153"/>
      <c r="Z15" s="153"/>
      <c r="AA15" s="153"/>
      <c r="AB15" s="305"/>
    </row>
    <row r="16" spans="1:30"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4"/>
      <c r="Y16" s="153"/>
      <c r="Z16" s="153"/>
      <c r="AA16" s="153"/>
      <c r="AB16" s="305"/>
    </row>
    <row r="17" spans="1:28"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4"/>
      <c r="Y17" s="153"/>
      <c r="Z17" s="153"/>
      <c r="AA17" s="153"/>
      <c r="AB17" s="305"/>
    </row>
    <row r="18" spans="1:28"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4"/>
      <c r="Y18" s="153"/>
      <c r="Z18" s="153"/>
      <c r="AA18" s="153"/>
      <c r="AB18" s="305"/>
    </row>
    <row r="19" spans="1:28"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4"/>
      <c r="Y19" s="153"/>
      <c r="Z19" s="153"/>
      <c r="AA19" s="153"/>
      <c r="AB19" s="305"/>
    </row>
    <row r="20" spans="1:28"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4"/>
      <c r="Y20" s="153"/>
      <c r="Z20" s="153"/>
      <c r="AA20" s="153"/>
      <c r="AB20" s="305"/>
    </row>
    <row r="21" spans="1:28"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4"/>
      <c r="Y21" s="153"/>
      <c r="Z21" s="153"/>
      <c r="AA21" s="153"/>
      <c r="AB21" s="305"/>
    </row>
    <row r="22" spans="1:28"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4"/>
      <c r="Y22" s="153"/>
      <c r="Z22" s="153"/>
      <c r="AA22" s="153"/>
      <c r="AB22" s="305"/>
    </row>
    <row r="23" spans="1:28"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4"/>
      <c r="Y23" s="153"/>
      <c r="Z23" s="153"/>
      <c r="AA23" s="153"/>
      <c r="AB23" s="305"/>
    </row>
    <row r="24" spans="1:28"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4"/>
      <c r="Y24" s="153"/>
      <c r="Z24" s="153"/>
      <c r="AA24" s="153"/>
      <c r="AB24" s="305"/>
    </row>
    <row r="25" spans="1:28"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4"/>
      <c r="Y25" s="153"/>
      <c r="Z25" s="153"/>
      <c r="AA25" s="153"/>
      <c r="AB25" s="305"/>
    </row>
    <row r="26" spans="1:28" ht="11.25" customHeight="1">
      <c r="A26" s="153"/>
      <c r="B26" s="154"/>
      <c r="C26" s="155"/>
      <c r="D26" s="156"/>
      <c r="E26" s="153"/>
      <c r="F26" s="307"/>
      <c r="G26" s="153"/>
      <c r="H26" s="153"/>
      <c r="I26" s="155"/>
      <c r="J26" s="153"/>
      <c r="K26" s="153"/>
      <c r="L26" s="153"/>
      <c r="M26" s="153"/>
      <c r="N26" s="153"/>
      <c r="O26" s="153"/>
      <c r="P26" s="153"/>
      <c r="Q26" s="153"/>
      <c r="R26" s="153"/>
      <c r="S26" s="153"/>
      <c r="T26" s="153"/>
      <c r="U26" s="153"/>
      <c r="V26" s="153"/>
      <c r="W26" s="153"/>
      <c r="X26" s="154"/>
      <c r="Y26" s="153"/>
      <c r="Z26" s="153"/>
      <c r="AA26" s="153"/>
      <c r="AB26" s="305"/>
    </row>
    <row r="27" spans="1:28" ht="11.25" customHeight="1">
      <c r="A27" s="153"/>
      <c r="B27" s="154"/>
      <c r="C27" s="155"/>
      <c r="D27" s="156"/>
      <c r="E27" s="153"/>
      <c r="F27" s="307"/>
      <c r="G27" s="153"/>
      <c r="H27" s="153"/>
      <c r="I27" s="155"/>
      <c r="J27" s="153"/>
      <c r="K27" s="153"/>
      <c r="L27" s="153"/>
      <c r="M27" s="153"/>
      <c r="N27" s="153"/>
      <c r="O27" s="153"/>
      <c r="P27" s="153"/>
      <c r="Q27" s="153"/>
      <c r="R27" s="153"/>
      <c r="S27" s="153"/>
      <c r="T27" s="153"/>
      <c r="U27" s="153"/>
      <c r="V27" s="153"/>
      <c r="W27" s="153"/>
      <c r="X27" s="154"/>
      <c r="Y27" s="153"/>
      <c r="Z27" s="153"/>
      <c r="AA27" s="153"/>
      <c r="AB27" s="305"/>
    </row>
    <row r="28" spans="1:28" ht="11.25" customHeight="1">
      <c r="A28" s="153"/>
      <c r="B28" s="154"/>
      <c r="C28" s="155"/>
      <c r="D28" s="156"/>
      <c r="E28" s="153"/>
      <c r="F28" s="307"/>
      <c r="G28" s="153"/>
      <c r="H28" s="153"/>
      <c r="I28" s="155"/>
      <c r="J28" s="153"/>
      <c r="K28" s="153"/>
      <c r="L28" s="153"/>
      <c r="M28" s="153"/>
      <c r="N28" s="153"/>
      <c r="O28" s="153"/>
      <c r="P28" s="153"/>
      <c r="Q28" s="153"/>
      <c r="R28" s="153"/>
      <c r="S28" s="153"/>
      <c r="T28" s="153"/>
      <c r="U28" s="153"/>
      <c r="V28" s="153"/>
      <c r="W28" s="153"/>
      <c r="X28" s="154"/>
      <c r="Y28" s="153"/>
      <c r="Z28" s="153"/>
      <c r="AA28" s="153"/>
      <c r="AB28" s="305"/>
    </row>
    <row r="29" spans="1:28" ht="11.25" customHeight="1">
      <c r="A29" s="153"/>
      <c r="B29" s="154"/>
      <c r="C29" s="155"/>
      <c r="D29" s="156"/>
      <c r="E29" s="153"/>
      <c r="F29" s="307"/>
      <c r="G29" s="153"/>
      <c r="H29" s="153"/>
      <c r="I29" s="155"/>
      <c r="J29" s="153"/>
      <c r="K29" s="153"/>
      <c r="L29" s="153"/>
      <c r="M29" s="153"/>
      <c r="N29" s="153"/>
      <c r="O29" s="153"/>
      <c r="P29" s="153"/>
      <c r="Q29" s="153"/>
      <c r="R29" s="153"/>
      <c r="S29" s="153"/>
      <c r="T29" s="153"/>
      <c r="U29" s="153"/>
      <c r="V29" s="153"/>
      <c r="W29" s="153"/>
      <c r="X29" s="154"/>
      <c r="Y29" s="153"/>
      <c r="Z29" s="153"/>
      <c r="AA29" s="153"/>
      <c r="AB29" s="305"/>
    </row>
    <row r="30" spans="1:28"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4"/>
      <c r="Y30" s="153"/>
      <c r="Z30" s="153"/>
      <c r="AA30" s="153"/>
      <c r="AB30" s="305"/>
    </row>
    <row r="31" spans="1:28"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4"/>
      <c r="Y31" s="153"/>
      <c r="Z31" s="153"/>
      <c r="AA31" s="153"/>
      <c r="AB31" s="305"/>
    </row>
    <row r="32" spans="1:28"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4"/>
      <c r="Y32" s="153"/>
      <c r="Z32" s="153"/>
      <c r="AA32" s="153"/>
      <c r="AB32" s="305"/>
    </row>
    <row r="33" spans="1:28"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4"/>
      <c r="Y33" s="153"/>
      <c r="Z33" s="153"/>
      <c r="AA33" s="153"/>
      <c r="AB33" s="305"/>
    </row>
    <row r="34" spans="1:28"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4"/>
      <c r="Y34" s="153"/>
      <c r="Z34" s="153"/>
      <c r="AA34" s="153"/>
      <c r="AB34" s="305"/>
    </row>
    <row r="35" spans="1:28"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4"/>
      <c r="Y35" s="153"/>
      <c r="Z35" s="153"/>
      <c r="AA35" s="153"/>
      <c r="AB35" s="305"/>
    </row>
    <row r="36" spans="1:28"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4"/>
      <c r="Y36" s="153"/>
      <c r="Z36" s="153"/>
      <c r="AA36" s="153"/>
      <c r="AB36" s="305"/>
    </row>
    <row r="37" spans="1:28"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4"/>
      <c r="Y37" s="153"/>
      <c r="Z37" s="153"/>
      <c r="AA37" s="153"/>
      <c r="AB37" s="305"/>
    </row>
    <row r="38" spans="1:28"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4"/>
      <c r="Y38" s="153"/>
      <c r="Z38" s="153"/>
      <c r="AA38" s="153"/>
      <c r="AB38" s="305"/>
    </row>
    <row r="39" spans="1:28"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4"/>
      <c r="Y39" s="153"/>
      <c r="Z39" s="153"/>
      <c r="AA39" s="153"/>
      <c r="AB39" s="305"/>
    </row>
    <row r="40" spans="1:28"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4"/>
      <c r="Y40" s="153"/>
      <c r="Z40" s="153"/>
      <c r="AA40" s="153"/>
      <c r="AB40" s="305"/>
    </row>
    <row r="41" spans="1:28"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4"/>
      <c r="Y41" s="153"/>
      <c r="Z41" s="153"/>
      <c r="AA41" s="153"/>
      <c r="AB41" s="305"/>
    </row>
    <row r="42" spans="1:28"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4"/>
      <c r="Y42" s="153"/>
      <c r="Z42" s="153"/>
      <c r="AA42" s="153"/>
      <c r="AB42" s="305"/>
    </row>
    <row r="43" spans="1:28"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4"/>
      <c r="Y43" s="153"/>
      <c r="Z43" s="153"/>
      <c r="AA43" s="153"/>
      <c r="AB43" s="305"/>
    </row>
    <row r="44" spans="1:28"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4"/>
      <c r="Y44" s="153"/>
      <c r="Z44" s="153"/>
      <c r="AA44" s="153"/>
      <c r="AB44" s="305"/>
    </row>
    <row r="45" spans="1:28"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4"/>
      <c r="Y45" s="153"/>
      <c r="Z45" s="153"/>
      <c r="AA45" s="153"/>
      <c r="AB45" s="305"/>
    </row>
    <row r="46" spans="1:28"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4"/>
      <c r="Y46" s="153"/>
      <c r="Z46" s="153"/>
      <c r="AA46" s="153"/>
      <c r="AB46" s="305"/>
    </row>
    <row r="47" spans="1:28"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4"/>
      <c r="Y47" s="153"/>
      <c r="Z47" s="153"/>
      <c r="AA47" s="153"/>
      <c r="AB47" s="305"/>
    </row>
    <row r="48" spans="1:28"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4"/>
      <c r="Y48" s="153"/>
      <c r="Z48" s="153"/>
      <c r="AA48" s="153"/>
      <c r="AB48" s="305"/>
    </row>
    <row r="49" spans="1:28"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4"/>
      <c r="Y49" s="153"/>
      <c r="Z49" s="153"/>
      <c r="AA49" s="153"/>
      <c r="AB49" s="305"/>
    </row>
    <row r="50" spans="1:28"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4"/>
      <c r="Y50" s="153"/>
      <c r="Z50" s="153"/>
      <c r="AA50" s="153"/>
      <c r="AB50" s="305"/>
    </row>
    <row r="51" spans="1:28"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4"/>
      <c r="Y51" s="153"/>
      <c r="Z51" s="153"/>
      <c r="AA51" s="153"/>
      <c r="AB51" s="305"/>
    </row>
    <row r="52" spans="1:28"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4"/>
      <c r="Y52" s="153"/>
      <c r="Z52" s="153"/>
      <c r="AA52" s="153"/>
      <c r="AB52" s="305"/>
    </row>
    <row r="53" spans="1:28"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4"/>
      <c r="Y53" s="153"/>
      <c r="Z53" s="153"/>
      <c r="AA53" s="153"/>
      <c r="AB53" s="305"/>
    </row>
    <row r="54" spans="1:28"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4"/>
      <c r="Y54" s="153"/>
      <c r="Z54" s="153"/>
      <c r="AA54" s="153"/>
      <c r="AB54" s="305"/>
    </row>
    <row r="55" spans="1:28"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4"/>
      <c r="Y55" s="153"/>
      <c r="Z55" s="153"/>
      <c r="AA55" s="153"/>
      <c r="AB55" s="305"/>
    </row>
    <row r="56" spans="1:28"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4"/>
      <c r="Y56" s="153"/>
      <c r="Z56" s="153"/>
      <c r="AA56" s="153"/>
      <c r="AB56" s="305"/>
    </row>
    <row r="57" spans="1:28"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4"/>
      <c r="Y57" s="153"/>
      <c r="Z57" s="153"/>
      <c r="AA57" s="153"/>
      <c r="AB57" s="305"/>
    </row>
    <row r="58" spans="1:28"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4"/>
      <c r="Y58" s="153"/>
      <c r="Z58" s="153"/>
      <c r="AA58" s="153"/>
      <c r="AB58" s="305"/>
    </row>
    <row r="59" spans="1:28"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4"/>
      <c r="Y59" s="153"/>
      <c r="Z59" s="153"/>
      <c r="AA59" s="153"/>
      <c r="AB59" s="305"/>
    </row>
    <row r="60" spans="1:28"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4"/>
      <c r="Y60" s="153"/>
      <c r="Z60" s="153"/>
      <c r="AA60" s="153"/>
      <c r="AB60" s="305"/>
    </row>
    <row r="61" spans="1:28"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4"/>
      <c r="Y61" s="153"/>
      <c r="Z61" s="153"/>
      <c r="AA61" s="153"/>
      <c r="AB61" s="305"/>
    </row>
    <row r="62" spans="1:28"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4"/>
      <c r="Y62" s="153"/>
      <c r="Z62" s="153"/>
      <c r="AA62" s="153"/>
      <c r="AB62" s="305"/>
    </row>
    <row r="63" spans="1:28"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4"/>
      <c r="Y63" s="153"/>
      <c r="Z63" s="153"/>
      <c r="AA63" s="153"/>
      <c r="AB63" s="305"/>
    </row>
    <row r="64" spans="1:28"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4"/>
      <c r="Y64" s="153"/>
      <c r="Z64" s="153"/>
      <c r="AA64" s="153"/>
      <c r="AB64" s="305"/>
    </row>
    <row r="65" spans="1:28"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4"/>
      <c r="Y65" s="153"/>
      <c r="Z65" s="153"/>
      <c r="AA65" s="153"/>
      <c r="AB65" s="305"/>
    </row>
    <row r="66" spans="1:28"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4"/>
      <c r="Y66" s="153"/>
      <c r="Z66" s="153"/>
      <c r="AA66" s="153"/>
      <c r="AB66" s="305"/>
    </row>
    <row r="67" spans="1:28"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4"/>
      <c r="Y67" s="153"/>
      <c r="Z67" s="153"/>
      <c r="AA67" s="153"/>
      <c r="AB67" s="305"/>
    </row>
    <row r="68" spans="1:28"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4"/>
      <c r="Y68" s="153"/>
      <c r="Z68" s="153"/>
      <c r="AA68" s="153"/>
      <c r="AB68" s="305"/>
    </row>
    <row r="69" spans="1:28"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4"/>
      <c r="Y69" s="153"/>
      <c r="Z69" s="153"/>
      <c r="AA69" s="153"/>
      <c r="AB69" s="305"/>
    </row>
    <row r="70" spans="1:28"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4"/>
      <c r="Y70" s="153"/>
      <c r="Z70" s="153"/>
      <c r="AA70" s="153"/>
      <c r="AB70" s="305"/>
    </row>
    <row r="71" spans="1:28"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4"/>
      <c r="Y71" s="153"/>
      <c r="Z71" s="153"/>
      <c r="AA71" s="153"/>
      <c r="AB71" s="305"/>
    </row>
    <row r="72" spans="1:28"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4"/>
      <c r="Y72" s="153"/>
      <c r="Z72" s="153"/>
      <c r="AA72" s="153"/>
      <c r="AB72" s="305"/>
    </row>
    <row r="73" spans="1:28"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4"/>
      <c r="Y73" s="153"/>
      <c r="Z73" s="153"/>
      <c r="AA73" s="153"/>
      <c r="AB73" s="305"/>
    </row>
    <row r="74" spans="1:28"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4"/>
      <c r="Y74" s="153"/>
      <c r="Z74" s="153"/>
      <c r="AA74" s="153"/>
      <c r="AB74" s="305"/>
    </row>
    <row r="75" spans="1:28"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4"/>
      <c r="Y75" s="153"/>
      <c r="Z75" s="153"/>
      <c r="AA75" s="153"/>
      <c r="AB75" s="305"/>
    </row>
    <row r="76" spans="1:28"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4"/>
      <c r="Y76" s="153"/>
      <c r="Z76" s="153"/>
      <c r="AA76" s="153"/>
      <c r="AB76" s="305"/>
    </row>
    <row r="77" spans="1:28"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4"/>
      <c r="Y77" s="153"/>
      <c r="Z77" s="153"/>
      <c r="AA77" s="153"/>
      <c r="AB77" s="305"/>
    </row>
    <row r="78" spans="1:28"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4"/>
      <c r="Y78" s="153"/>
      <c r="Z78" s="153"/>
      <c r="AA78" s="153"/>
      <c r="AB78" s="305"/>
    </row>
    <row r="79" spans="1:28"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4"/>
      <c r="Y79" s="153"/>
      <c r="Z79" s="153"/>
      <c r="AA79" s="153"/>
      <c r="AB79" s="305"/>
    </row>
    <row r="80" spans="1:28"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4"/>
      <c r="Y80" s="153"/>
      <c r="Z80" s="153"/>
      <c r="AA80" s="153"/>
      <c r="AB80" s="305"/>
    </row>
    <row r="81" spans="1:28"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4"/>
      <c r="Y81" s="153"/>
      <c r="Z81" s="153"/>
      <c r="AA81" s="153"/>
      <c r="AB81" s="305"/>
    </row>
    <row r="82" spans="1:28"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4"/>
      <c r="Y82" s="153"/>
      <c r="Z82" s="153"/>
      <c r="AA82" s="153"/>
      <c r="AB82" s="305"/>
    </row>
    <row r="83" spans="1:28"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4"/>
      <c r="Y83" s="153"/>
      <c r="Z83" s="153"/>
      <c r="AA83" s="153"/>
      <c r="AB83" s="305"/>
    </row>
    <row r="84" spans="1:28"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4"/>
      <c r="Y84" s="153"/>
      <c r="Z84" s="153"/>
      <c r="AA84" s="153"/>
      <c r="AB84" s="305"/>
    </row>
    <row r="85" spans="1:28"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4"/>
      <c r="Y85" s="153"/>
      <c r="Z85" s="153"/>
      <c r="AA85" s="153"/>
      <c r="AB85" s="305"/>
    </row>
    <row r="86" spans="1:28"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4"/>
      <c r="Y86" s="153"/>
      <c r="Z86" s="153"/>
      <c r="AA86" s="153"/>
      <c r="AB86" s="305"/>
    </row>
    <row r="87" spans="1:28"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4"/>
      <c r="Y87" s="153"/>
      <c r="Z87" s="153"/>
      <c r="AA87" s="153"/>
      <c r="AB87" s="305"/>
    </row>
    <row r="88" spans="1:28"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4"/>
      <c r="Y88" s="153"/>
      <c r="Z88" s="153"/>
      <c r="AA88" s="153"/>
      <c r="AB88" s="305"/>
    </row>
    <row r="89" spans="1:28"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4"/>
      <c r="Y89" s="153"/>
      <c r="Z89" s="153"/>
      <c r="AA89" s="153"/>
      <c r="AB89" s="305"/>
    </row>
    <row r="90" spans="1:28"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4"/>
      <c r="Y90" s="153"/>
      <c r="Z90" s="153"/>
      <c r="AA90" s="153"/>
      <c r="AB90" s="305"/>
    </row>
    <row r="91" spans="1:28"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4"/>
      <c r="Y91" s="153"/>
      <c r="Z91" s="153"/>
      <c r="AA91" s="153"/>
      <c r="AB91" s="305"/>
    </row>
    <row r="92" spans="1:28"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4"/>
      <c r="Y92" s="153"/>
      <c r="Z92" s="153"/>
      <c r="AA92" s="153"/>
      <c r="AB92" s="305"/>
    </row>
    <row r="93" spans="1:28"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4"/>
      <c r="Y93" s="153"/>
      <c r="Z93" s="153"/>
      <c r="AA93" s="153"/>
      <c r="AB93" s="305"/>
    </row>
    <row r="94" spans="1:28"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4"/>
      <c r="Y94" s="153"/>
      <c r="Z94" s="153"/>
      <c r="AA94" s="153"/>
      <c r="AB94" s="305"/>
    </row>
    <row r="95" spans="1:28"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4"/>
      <c r="Y95" s="153"/>
      <c r="Z95" s="153"/>
      <c r="AA95" s="153"/>
      <c r="AB95" s="305"/>
    </row>
    <row r="96" spans="1:28"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4"/>
      <c r="Y96" s="153"/>
      <c r="Z96" s="153"/>
      <c r="AA96" s="153"/>
      <c r="AB96" s="305"/>
    </row>
    <row r="97" spans="1:28"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4"/>
      <c r="Y97" s="153"/>
      <c r="Z97" s="153"/>
      <c r="AA97" s="153"/>
      <c r="AB97" s="305"/>
    </row>
    <row r="98" spans="1:28"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4"/>
      <c r="Y98" s="153"/>
      <c r="Z98" s="153"/>
      <c r="AA98" s="153"/>
      <c r="AB98" s="305"/>
    </row>
    <row r="99" spans="1:28"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4"/>
      <c r="Y99" s="153"/>
      <c r="Z99" s="153"/>
      <c r="AA99" s="153"/>
      <c r="AB99" s="305"/>
    </row>
    <row r="100" spans="1:28"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4"/>
      <c r="Y100" s="153"/>
      <c r="Z100" s="153"/>
      <c r="AA100" s="153"/>
      <c r="AB100" s="305"/>
    </row>
    <row r="101" spans="1:28"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4"/>
      <c r="Y101" s="153"/>
      <c r="Z101" s="153"/>
      <c r="AA101" s="153"/>
      <c r="AB101" s="305"/>
    </row>
    <row r="102" spans="1:28"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4"/>
      <c r="Y102" s="153"/>
      <c r="Z102" s="153"/>
      <c r="AA102" s="153"/>
      <c r="AB102" s="305"/>
    </row>
    <row r="103" spans="1:28"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4"/>
      <c r="Y103" s="153"/>
      <c r="Z103" s="153"/>
      <c r="AA103" s="153"/>
      <c r="AB103" s="305"/>
    </row>
    <row r="104" spans="1:28"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4"/>
      <c r="Y104" s="153"/>
      <c r="Z104" s="153"/>
      <c r="AA104" s="153"/>
      <c r="AB104" s="305"/>
    </row>
    <row r="105" spans="1:28"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4"/>
      <c r="Y105" s="153"/>
      <c r="Z105" s="153"/>
      <c r="AA105" s="153"/>
      <c r="AB105" s="305"/>
    </row>
    <row r="106" spans="1:28"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4"/>
      <c r="Y106" s="153"/>
      <c r="Z106" s="153"/>
      <c r="AA106" s="153"/>
      <c r="AB106" s="305"/>
    </row>
    <row r="107" spans="1:28"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4"/>
      <c r="Y107" s="153"/>
      <c r="Z107" s="153"/>
      <c r="AA107" s="153"/>
      <c r="AB107" s="305"/>
    </row>
    <row r="108" spans="1:28"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4"/>
      <c r="Y108" s="153"/>
      <c r="Z108" s="153"/>
      <c r="AA108" s="153"/>
      <c r="AB108" s="305"/>
    </row>
    <row r="109" spans="1:28"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4"/>
      <c r="Y109" s="153"/>
      <c r="Z109" s="153"/>
      <c r="AA109" s="153"/>
      <c r="AB109" s="305"/>
    </row>
    <row r="110" spans="1:28"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4"/>
      <c r="Y110" s="153"/>
      <c r="Z110" s="153"/>
      <c r="AA110" s="153"/>
      <c r="AB110" s="305"/>
    </row>
    <row r="111" spans="1:28"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4"/>
      <c r="Y111" s="153"/>
      <c r="Z111" s="153"/>
      <c r="AA111" s="153"/>
      <c r="AB111" s="305"/>
    </row>
    <row r="112" spans="1:28"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4"/>
      <c r="Y112" s="153"/>
      <c r="Z112" s="153"/>
      <c r="AA112" s="153"/>
      <c r="AB112" s="305"/>
    </row>
    <row r="113" spans="1:28"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4"/>
      <c r="Y113" s="153"/>
      <c r="Z113" s="153"/>
      <c r="AA113" s="153"/>
      <c r="AB113" s="305"/>
    </row>
    <row r="114" spans="1:28"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4"/>
      <c r="Y114" s="153"/>
      <c r="Z114" s="153"/>
      <c r="AA114" s="153"/>
      <c r="AB114" s="305"/>
    </row>
    <row r="115" spans="1:28"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4"/>
      <c r="Y115" s="153"/>
      <c r="Z115" s="153"/>
      <c r="AA115" s="153"/>
      <c r="AB115" s="305"/>
    </row>
    <row r="116" spans="1:28"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4"/>
      <c r="Y116" s="153"/>
      <c r="Z116" s="153"/>
      <c r="AA116" s="153"/>
      <c r="AB116" s="305"/>
    </row>
    <row r="117" spans="1:28"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4"/>
      <c r="Y117" s="153"/>
      <c r="Z117" s="153"/>
      <c r="AA117" s="153"/>
      <c r="AB117" s="305"/>
    </row>
    <row r="118" spans="1:28"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4"/>
      <c r="Y118" s="153"/>
      <c r="Z118" s="153"/>
      <c r="AA118" s="153"/>
      <c r="AB118" s="305"/>
    </row>
    <row r="119" spans="1:28"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4"/>
      <c r="Y119" s="153"/>
      <c r="Z119" s="153"/>
      <c r="AA119" s="153"/>
      <c r="AB119" s="305"/>
    </row>
    <row r="120" spans="1:28"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4"/>
      <c r="Y120" s="153"/>
      <c r="Z120" s="153"/>
      <c r="AA120" s="153"/>
      <c r="AB120" s="305"/>
    </row>
    <row r="121" spans="1:28"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4"/>
      <c r="Y121" s="153"/>
      <c r="Z121" s="153"/>
      <c r="AA121" s="153"/>
      <c r="AB121" s="305"/>
    </row>
    <row r="122" spans="1:28"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4"/>
      <c r="Y122" s="153"/>
      <c r="Z122" s="153"/>
      <c r="AA122" s="153"/>
      <c r="AB122" s="305"/>
    </row>
    <row r="123" spans="1:28"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4"/>
      <c r="Y123" s="153"/>
      <c r="Z123" s="153"/>
      <c r="AA123" s="153"/>
      <c r="AB123" s="305"/>
    </row>
    <row r="124" spans="1:28"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4"/>
      <c r="Y124" s="153"/>
      <c r="Z124" s="153"/>
      <c r="AA124" s="153"/>
      <c r="AB124" s="305"/>
    </row>
    <row r="125" spans="1:28"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4"/>
      <c r="Y125" s="153"/>
      <c r="Z125" s="153"/>
      <c r="AA125" s="153"/>
      <c r="AB125" s="305"/>
    </row>
    <row r="126" spans="1:28"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4"/>
      <c r="Y126" s="153"/>
      <c r="Z126" s="153"/>
      <c r="AA126" s="153"/>
      <c r="AB126" s="305"/>
    </row>
    <row r="127" spans="1:28"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4"/>
      <c r="Y127" s="153"/>
      <c r="Z127" s="153"/>
      <c r="AA127" s="153"/>
      <c r="AB127" s="305"/>
    </row>
    <row r="128" spans="1:28"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4"/>
      <c r="Y128" s="153"/>
      <c r="Z128" s="153"/>
      <c r="AA128" s="153"/>
      <c r="AB128" s="305"/>
    </row>
    <row r="129" spans="1:28"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4"/>
      <c r="Y129" s="153"/>
      <c r="Z129" s="153"/>
      <c r="AA129" s="153"/>
      <c r="AB129" s="305"/>
    </row>
    <row r="130" spans="1:28"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4"/>
      <c r="Y130" s="153"/>
      <c r="Z130" s="153"/>
      <c r="AA130" s="153"/>
      <c r="AB130" s="305"/>
    </row>
    <row r="131" spans="1:28"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4"/>
      <c r="Y131" s="153"/>
      <c r="Z131" s="153"/>
      <c r="AA131" s="153"/>
      <c r="AB131" s="305"/>
    </row>
    <row r="132" spans="1:28"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4"/>
      <c r="Y132" s="153"/>
      <c r="Z132" s="153"/>
      <c r="AA132" s="153"/>
      <c r="AB132" s="305"/>
    </row>
    <row r="133" spans="1:28"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4"/>
      <c r="Y133" s="153"/>
      <c r="Z133" s="153"/>
      <c r="AA133" s="153"/>
      <c r="AB133" s="305"/>
    </row>
    <row r="134" spans="1:28"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4"/>
      <c r="Y134" s="153"/>
      <c r="Z134" s="153"/>
      <c r="AA134" s="153"/>
      <c r="AB134" s="305"/>
    </row>
    <row r="135" spans="1:28"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4"/>
      <c r="Y135" s="153"/>
      <c r="Z135" s="153"/>
      <c r="AA135" s="153"/>
      <c r="AB135" s="305"/>
    </row>
    <row r="136" spans="1:28"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4"/>
      <c r="Y136" s="153"/>
      <c r="Z136" s="153"/>
      <c r="AA136" s="153"/>
      <c r="AB136" s="305"/>
    </row>
    <row r="137" spans="1:28"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4"/>
      <c r="Y137" s="153"/>
      <c r="Z137" s="153"/>
      <c r="AA137" s="153"/>
      <c r="AB137" s="305"/>
    </row>
    <row r="138" spans="1:28"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4"/>
      <c r="Y138" s="153"/>
      <c r="Z138" s="153"/>
      <c r="AA138" s="153"/>
      <c r="AB138" s="305"/>
    </row>
    <row r="139" spans="1:28"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4"/>
      <c r="Y139" s="153"/>
      <c r="Z139" s="153"/>
      <c r="AA139" s="153"/>
      <c r="AB139" s="305"/>
    </row>
    <row r="140" spans="1:28"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4"/>
      <c r="Y140" s="153"/>
      <c r="Z140" s="153"/>
      <c r="AA140" s="153"/>
      <c r="AB140" s="305"/>
    </row>
    <row r="141" spans="1:28"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4"/>
      <c r="Y141" s="153"/>
      <c r="Z141" s="153"/>
      <c r="AA141" s="153"/>
      <c r="AB141" s="305"/>
    </row>
    <row r="142" spans="1:28"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4"/>
      <c r="Y142" s="153"/>
      <c r="Z142" s="153"/>
      <c r="AA142" s="153"/>
      <c r="AB142" s="305"/>
    </row>
    <row r="143" spans="1:28"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4"/>
      <c r="Y143" s="153"/>
      <c r="Z143" s="153"/>
      <c r="AA143" s="153"/>
      <c r="AB143" s="305"/>
    </row>
    <row r="144" spans="1:28"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4"/>
      <c r="Y144" s="153"/>
      <c r="Z144" s="153"/>
      <c r="AA144" s="153"/>
      <c r="AB144" s="305"/>
    </row>
    <row r="145" spans="1:28"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4"/>
      <c r="Y145" s="153"/>
      <c r="Z145" s="153"/>
      <c r="AA145" s="153"/>
      <c r="AB145" s="305"/>
    </row>
    <row r="146" spans="1:28"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4"/>
      <c r="Y146" s="153"/>
      <c r="Z146" s="153"/>
      <c r="AA146" s="153"/>
      <c r="AB146" s="305"/>
    </row>
    <row r="147" spans="1:28"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4"/>
      <c r="Y147" s="153"/>
      <c r="Z147" s="153"/>
      <c r="AA147" s="153"/>
      <c r="AB147" s="305"/>
    </row>
    <row r="148" spans="1:28"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4"/>
      <c r="Y148" s="153"/>
      <c r="Z148" s="153"/>
      <c r="AA148" s="153"/>
      <c r="AB148" s="305"/>
    </row>
    <row r="149" spans="1:28"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4"/>
      <c r="Y149" s="153"/>
      <c r="Z149" s="153"/>
      <c r="AA149" s="153"/>
      <c r="AB149" s="305"/>
    </row>
    <row r="150" spans="1:28"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4"/>
      <c r="Y150" s="153"/>
      <c r="Z150" s="153"/>
      <c r="AA150" s="153"/>
      <c r="AB150" s="305"/>
    </row>
    <row r="151" spans="1:28"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4"/>
      <c r="Y151" s="153"/>
      <c r="Z151" s="153"/>
      <c r="AA151" s="153"/>
      <c r="AB151" s="305"/>
    </row>
    <row r="152" spans="1:28"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4"/>
      <c r="Y152" s="153"/>
      <c r="Z152" s="153"/>
      <c r="AA152" s="153"/>
      <c r="AB152" s="305"/>
    </row>
    <row r="153" spans="1:28"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4"/>
      <c r="Y153" s="153"/>
      <c r="Z153" s="153"/>
      <c r="AA153" s="153"/>
      <c r="AB153" s="305"/>
    </row>
    <row r="154" spans="1:28"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4"/>
      <c r="Y154" s="153"/>
      <c r="Z154" s="153"/>
      <c r="AA154" s="153"/>
      <c r="AB154" s="305"/>
    </row>
    <row r="155" spans="1:28"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4"/>
      <c r="Y155" s="153"/>
      <c r="Z155" s="153"/>
      <c r="AA155" s="153"/>
      <c r="AB155" s="305"/>
    </row>
    <row r="156" spans="1:28"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4"/>
      <c r="Y156" s="153"/>
      <c r="Z156" s="153"/>
      <c r="AA156" s="153"/>
      <c r="AB156" s="305"/>
    </row>
    <row r="157" spans="1:28"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4"/>
      <c r="Y157" s="153"/>
      <c r="Z157" s="153"/>
      <c r="AA157" s="153"/>
      <c r="AB157" s="305"/>
    </row>
    <row r="158" spans="1:28"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4"/>
      <c r="Y158" s="153"/>
      <c r="Z158" s="153"/>
      <c r="AA158" s="153"/>
      <c r="AB158" s="305"/>
    </row>
    <row r="159" spans="1:28"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4"/>
      <c r="Y159" s="153"/>
      <c r="Z159" s="153"/>
      <c r="AA159" s="153"/>
      <c r="AB159" s="305"/>
    </row>
    <row r="160" spans="1:28"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4"/>
      <c r="Y160" s="153"/>
      <c r="Z160" s="153"/>
      <c r="AA160" s="153"/>
      <c r="AB160" s="305"/>
    </row>
    <row r="161" spans="1:28"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4"/>
      <c r="Y161" s="153"/>
      <c r="Z161" s="153"/>
      <c r="AA161" s="153"/>
      <c r="AB161" s="305"/>
    </row>
    <row r="162" spans="1:28"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4"/>
      <c r="Y162" s="153"/>
      <c r="Z162" s="153"/>
      <c r="AA162" s="153"/>
      <c r="AB162" s="305"/>
    </row>
    <row r="163" spans="1:28"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4"/>
      <c r="Y163" s="153"/>
      <c r="Z163" s="153"/>
      <c r="AA163" s="153"/>
      <c r="AB163" s="305"/>
    </row>
    <row r="164" spans="1:28"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4"/>
      <c r="Y164" s="153"/>
      <c r="Z164" s="153"/>
      <c r="AA164" s="153"/>
      <c r="AB164" s="305"/>
    </row>
    <row r="165" spans="1:28"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4"/>
      <c r="Y165" s="153"/>
      <c r="Z165" s="153"/>
      <c r="AA165" s="153"/>
      <c r="AB165" s="305"/>
    </row>
    <row r="166" spans="1:28"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4"/>
      <c r="Y166" s="153"/>
      <c r="Z166" s="153"/>
      <c r="AA166" s="153"/>
      <c r="AB166" s="305"/>
    </row>
    <row r="167" spans="1:28"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4"/>
      <c r="Y167" s="153"/>
      <c r="Z167" s="153"/>
      <c r="AA167" s="153"/>
      <c r="AB167" s="305"/>
    </row>
    <row r="168" spans="1:28"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4"/>
      <c r="Y168" s="153"/>
      <c r="Z168" s="153"/>
      <c r="AA168" s="153"/>
      <c r="AB168" s="305"/>
    </row>
    <row r="169" spans="1:28"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4"/>
      <c r="Y169" s="153"/>
      <c r="Z169" s="153"/>
      <c r="AA169" s="153"/>
      <c r="AB169" s="305"/>
    </row>
    <row r="170" spans="1:28"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4"/>
      <c r="Y170" s="153"/>
      <c r="Z170" s="153"/>
      <c r="AA170" s="153"/>
      <c r="AB170" s="305"/>
    </row>
    <row r="171" spans="1:28"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4"/>
      <c r="Y171" s="153"/>
      <c r="Z171" s="153"/>
      <c r="AA171" s="153"/>
      <c r="AB171" s="305"/>
    </row>
    <row r="172" spans="1:28"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4"/>
      <c r="Y172" s="153"/>
      <c r="Z172" s="153"/>
      <c r="AA172" s="153"/>
      <c r="AB172" s="305"/>
    </row>
    <row r="173" spans="1:28"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4"/>
      <c r="Y173" s="153"/>
      <c r="Z173" s="153"/>
      <c r="AA173" s="153"/>
      <c r="AB173" s="305"/>
    </row>
    <row r="174" spans="1:28"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4"/>
      <c r="Y174" s="153"/>
      <c r="Z174" s="153"/>
      <c r="AA174" s="153"/>
      <c r="AB174" s="305"/>
    </row>
    <row r="175" spans="1:28"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4"/>
      <c r="Y175" s="153"/>
      <c r="Z175" s="153"/>
      <c r="AA175" s="153"/>
      <c r="AB175" s="305"/>
    </row>
    <row r="176" spans="1:28"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4"/>
      <c r="Y176" s="153"/>
      <c r="Z176" s="153"/>
      <c r="AA176" s="153"/>
      <c r="AB176" s="305"/>
    </row>
    <row r="177" spans="1:28"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4"/>
      <c r="Y177" s="153"/>
      <c r="Z177" s="153"/>
      <c r="AA177" s="153"/>
      <c r="AB177" s="305"/>
    </row>
    <row r="178" spans="1:28"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4"/>
      <c r="Y178" s="153"/>
      <c r="Z178" s="153"/>
      <c r="AA178" s="153"/>
      <c r="AB178" s="305"/>
    </row>
    <row r="179" spans="1:28"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4"/>
      <c r="Y179" s="153"/>
      <c r="Z179" s="153"/>
      <c r="AA179" s="153"/>
      <c r="AB179" s="305"/>
    </row>
    <row r="180" spans="1:28"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4"/>
      <c r="Y180" s="153"/>
      <c r="Z180" s="153"/>
      <c r="AA180" s="153"/>
      <c r="AB180" s="305"/>
    </row>
    <row r="181" spans="1:28"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4"/>
      <c r="Y181" s="153"/>
      <c r="Z181" s="153"/>
      <c r="AA181" s="153"/>
      <c r="AB181" s="305"/>
    </row>
    <row r="182" spans="1:28"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4"/>
      <c r="Y182" s="153"/>
      <c r="Z182" s="153"/>
      <c r="AA182" s="153"/>
      <c r="AB182" s="305"/>
    </row>
    <row r="183" spans="1:28"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4"/>
      <c r="Y183" s="153"/>
      <c r="Z183" s="153"/>
      <c r="AA183" s="153"/>
      <c r="AB183" s="305"/>
    </row>
    <row r="184" spans="1:28"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4"/>
      <c r="Y184" s="153"/>
      <c r="Z184" s="153"/>
      <c r="AA184" s="153"/>
      <c r="AB184" s="305"/>
    </row>
    <row r="185" spans="1:28"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4"/>
      <c r="Y185" s="153"/>
      <c r="Z185" s="153"/>
      <c r="AA185" s="153"/>
      <c r="AB185" s="305"/>
    </row>
    <row r="186" spans="1:28"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4"/>
      <c r="Y186" s="153"/>
      <c r="Z186" s="153"/>
      <c r="AA186" s="153"/>
      <c r="AB186" s="305"/>
    </row>
    <row r="187" spans="1:28"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4"/>
      <c r="Y187" s="153"/>
      <c r="Z187" s="153"/>
      <c r="AA187" s="153"/>
      <c r="AB187" s="305"/>
    </row>
    <row r="188" spans="1:28"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4"/>
      <c r="Y188" s="153"/>
      <c r="Z188" s="153"/>
      <c r="AA188" s="153"/>
      <c r="AB188" s="305"/>
    </row>
    <row r="189" spans="1:28"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4"/>
      <c r="Y189" s="153"/>
      <c r="Z189" s="153"/>
      <c r="AA189" s="153"/>
      <c r="AB189" s="305"/>
    </row>
    <row r="190" spans="1:28"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4"/>
      <c r="Y190" s="153"/>
      <c r="Z190" s="153"/>
      <c r="AA190" s="153"/>
      <c r="AB190" s="305"/>
    </row>
    <row r="191" spans="1:28"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4"/>
      <c r="Y191" s="153"/>
      <c r="Z191" s="153"/>
      <c r="AA191" s="153"/>
      <c r="AB191" s="305"/>
    </row>
    <row r="192" spans="1:28"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4"/>
      <c r="Y192" s="153"/>
      <c r="Z192" s="153"/>
      <c r="AA192" s="153"/>
      <c r="AB192" s="305"/>
    </row>
    <row r="193" spans="1:28"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4"/>
      <c r="Y193" s="153"/>
      <c r="Z193" s="153"/>
      <c r="AA193" s="153"/>
      <c r="AB193" s="305"/>
    </row>
    <row r="194" spans="1:28"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4"/>
      <c r="Y194" s="153"/>
      <c r="Z194" s="153"/>
      <c r="AA194" s="153"/>
      <c r="AB194" s="305"/>
    </row>
    <row r="195" spans="1:28"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4"/>
      <c r="Y195" s="153"/>
      <c r="Z195" s="153"/>
      <c r="AA195" s="153"/>
      <c r="AB195" s="305"/>
    </row>
    <row r="196" spans="1:28"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4"/>
      <c r="Y196" s="153"/>
      <c r="Z196" s="153"/>
      <c r="AA196" s="153"/>
      <c r="AB196" s="305"/>
    </row>
    <row r="197" spans="1:28"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4"/>
      <c r="Y197" s="153"/>
      <c r="Z197" s="153"/>
      <c r="AA197" s="153"/>
      <c r="AB197" s="305"/>
    </row>
    <row r="198" spans="1:28"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4"/>
      <c r="Y198" s="153"/>
      <c r="Z198" s="153"/>
      <c r="AA198" s="153"/>
      <c r="AB198" s="305"/>
    </row>
    <row r="199" spans="1:28"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4"/>
      <c r="Y199" s="153"/>
      <c r="Z199" s="153"/>
      <c r="AA199" s="153"/>
      <c r="AB199" s="305"/>
    </row>
    <row r="200" spans="1:28"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4"/>
      <c r="Y200" s="153"/>
      <c r="Z200" s="153"/>
      <c r="AA200" s="153"/>
      <c r="AB200" s="305"/>
    </row>
    <row r="201" spans="1:28"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4"/>
      <c r="Y201" s="153"/>
      <c r="Z201" s="153"/>
      <c r="AA201" s="153"/>
      <c r="AB201" s="305"/>
    </row>
    <row r="202" spans="1:28"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4"/>
      <c r="Y202" s="153"/>
      <c r="Z202" s="153"/>
      <c r="AA202" s="153"/>
      <c r="AB202" s="305"/>
    </row>
    <row r="203" spans="1:28"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4"/>
      <c r="Y203" s="153"/>
      <c r="Z203" s="153"/>
      <c r="AA203" s="153"/>
      <c r="AB203" s="305"/>
    </row>
    <row r="204" spans="1:28"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4"/>
      <c r="Y204" s="153"/>
      <c r="Z204" s="153"/>
      <c r="AA204" s="153"/>
      <c r="AB204" s="305"/>
    </row>
    <row r="205" spans="1:28"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4"/>
      <c r="Y205" s="153"/>
      <c r="Z205" s="153"/>
      <c r="AA205" s="153"/>
      <c r="AB205" s="305"/>
    </row>
    <row r="206" spans="1:28"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4"/>
      <c r="Y206" s="153"/>
      <c r="Z206" s="153"/>
      <c r="AA206" s="153"/>
      <c r="AB206" s="305"/>
    </row>
    <row r="207" spans="1:28"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4"/>
      <c r="Y207" s="153"/>
      <c r="Z207" s="153"/>
      <c r="AA207" s="153"/>
      <c r="AB207" s="305"/>
    </row>
    <row r="208" spans="1:28"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4"/>
      <c r="Y208" s="153"/>
      <c r="Z208" s="153"/>
      <c r="AA208" s="153"/>
      <c r="AB208" s="305"/>
    </row>
    <row r="209" spans="1:28"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4"/>
      <c r="Y209" s="153"/>
      <c r="Z209" s="153"/>
      <c r="AA209" s="153"/>
      <c r="AB209" s="305"/>
    </row>
    <row r="210" spans="1:28"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4"/>
      <c r="Y210" s="153"/>
      <c r="Z210" s="153"/>
      <c r="AA210" s="153"/>
      <c r="AB210" s="305"/>
    </row>
    <row r="211" spans="1:28"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4"/>
      <c r="Y211" s="153"/>
      <c r="Z211" s="153"/>
      <c r="AA211" s="153"/>
      <c r="AB211" s="305"/>
    </row>
    <row r="212" spans="1:28"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4"/>
      <c r="Y212" s="153"/>
      <c r="Z212" s="153"/>
      <c r="AA212" s="153"/>
      <c r="AB212" s="305"/>
    </row>
    <row r="213" spans="1:28"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4"/>
      <c r="Y213" s="153"/>
      <c r="Z213" s="153"/>
      <c r="AA213" s="153"/>
      <c r="AB213" s="305"/>
    </row>
    <row r="214" spans="1:28"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4"/>
      <c r="Y214" s="153"/>
      <c r="Z214" s="153"/>
      <c r="AA214" s="153"/>
      <c r="AB214" s="305"/>
    </row>
    <row r="215" spans="1:28"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4"/>
      <c r="Y215" s="153"/>
      <c r="Z215" s="153"/>
      <c r="AA215" s="153"/>
      <c r="AB215" s="305"/>
    </row>
    <row r="216" spans="1:28"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4"/>
      <c r="Y216" s="153"/>
      <c r="Z216" s="153"/>
      <c r="AA216" s="153"/>
      <c r="AB216" s="305"/>
    </row>
    <row r="217" spans="1:28" ht="15.75" customHeight="1">
      <c r="AB217" s="305"/>
    </row>
    <row r="218" spans="1:28" ht="15.75" customHeight="1">
      <c r="AB218" s="305"/>
    </row>
    <row r="219" spans="1:28" ht="15.75" customHeight="1">
      <c r="AB219" s="305"/>
    </row>
    <row r="220" spans="1:28" ht="15.75" customHeight="1">
      <c r="AB220" s="305"/>
    </row>
    <row r="221" spans="1:28" ht="15.75" customHeight="1">
      <c r="AB221" s="305"/>
    </row>
    <row r="222" spans="1:28" ht="15.75" customHeight="1">
      <c r="AB222" s="305"/>
    </row>
    <row r="223" spans="1:28" ht="15.75" customHeight="1">
      <c r="AB223" s="305"/>
    </row>
    <row r="224" spans="1:28" ht="15.75" customHeight="1">
      <c r="AB224" s="305"/>
    </row>
    <row r="225" spans="28:28" ht="15.75" customHeight="1">
      <c r="AB225" s="305"/>
    </row>
    <row r="226" spans="28:28" ht="15.75" customHeight="1">
      <c r="AB226" s="305"/>
    </row>
    <row r="227" spans="28:28" ht="15.75" customHeight="1">
      <c r="AB227" s="305"/>
    </row>
    <row r="228" spans="28:28" ht="15.75" customHeight="1">
      <c r="AB228" s="305"/>
    </row>
    <row r="229" spans="28:28" ht="15.75" customHeight="1">
      <c r="AB229" s="305"/>
    </row>
    <row r="230" spans="28:28" ht="15.75" customHeight="1">
      <c r="AB230" s="305"/>
    </row>
    <row r="231" spans="28:28" ht="15.75" customHeight="1">
      <c r="AB231" s="305"/>
    </row>
    <row r="232" spans="28:28" ht="15.75" customHeight="1">
      <c r="AB232" s="305"/>
    </row>
    <row r="233" spans="28:28" ht="15.75" customHeight="1">
      <c r="AB233" s="305"/>
    </row>
    <row r="234" spans="28:28" ht="15.75" customHeight="1">
      <c r="AB234" s="305"/>
    </row>
    <row r="235" spans="28:28" ht="15.75" customHeight="1">
      <c r="AB235" s="305"/>
    </row>
    <row r="236" spans="28:28" ht="15.75" customHeight="1">
      <c r="AB236" s="305"/>
    </row>
    <row r="237" spans="28:28" ht="15.75" customHeight="1">
      <c r="AB237" s="305"/>
    </row>
    <row r="238" spans="28:28" ht="15.75" customHeight="1">
      <c r="AB238" s="305"/>
    </row>
    <row r="239" spans="28:28" ht="15.75" customHeight="1">
      <c r="AB239" s="305"/>
    </row>
    <row r="240" spans="28:28" ht="15.75" customHeight="1">
      <c r="AB240" s="305"/>
    </row>
    <row r="241" spans="28:28" ht="15.75" customHeight="1">
      <c r="AB241" s="305"/>
    </row>
    <row r="242" spans="28:28" ht="15.75" customHeight="1">
      <c r="AB242" s="305"/>
    </row>
    <row r="243" spans="28:28" ht="15.75" customHeight="1">
      <c r="AB243" s="305"/>
    </row>
    <row r="244" spans="28:28" ht="15.75" customHeight="1">
      <c r="AB244" s="305"/>
    </row>
    <row r="245" spans="28:28" ht="15.75" customHeight="1">
      <c r="AB245" s="305"/>
    </row>
    <row r="246" spans="28:28" ht="15.75" customHeight="1">
      <c r="AB246" s="305"/>
    </row>
    <row r="247" spans="28:28" ht="15.75" customHeight="1">
      <c r="AB247" s="305"/>
    </row>
    <row r="248" spans="28:28" ht="15.75" customHeight="1">
      <c r="AB248" s="305"/>
    </row>
    <row r="249" spans="28:28" ht="15.75" customHeight="1">
      <c r="AB249" s="305"/>
    </row>
    <row r="250" spans="28:28" ht="15.75" customHeight="1">
      <c r="AB250" s="305"/>
    </row>
    <row r="251" spans="28:28" ht="15.75" customHeight="1">
      <c r="AB251" s="305"/>
    </row>
    <row r="252" spans="28:28" ht="15.75" customHeight="1">
      <c r="AB252" s="305"/>
    </row>
    <row r="253" spans="28:28" ht="15.75" customHeight="1">
      <c r="AB253" s="305"/>
    </row>
    <row r="254" spans="28:28" ht="15.75" customHeight="1">
      <c r="AB254" s="305"/>
    </row>
    <row r="255" spans="28:28" ht="15.75" customHeight="1">
      <c r="AB255" s="305"/>
    </row>
    <row r="256" spans="28:28" ht="15.75" customHeight="1">
      <c r="AB256" s="305"/>
    </row>
    <row r="257" spans="28:28" ht="15.75" customHeight="1">
      <c r="AB257" s="305"/>
    </row>
    <row r="258" spans="28:28" ht="15.75" customHeight="1">
      <c r="AB258" s="305"/>
    </row>
    <row r="259" spans="28:28" ht="15.75" customHeight="1">
      <c r="AB259" s="305"/>
    </row>
    <row r="260" spans="28:28" ht="15.75" customHeight="1">
      <c r="AB260" s="305"/>
    </row>
    <row r="261" spans="28:28" ht="15.75" customHeight="1">
      <c r="AB261" s="305"/>
    </row>
    <row r="262" spans="28:28" ht="15.75" customHeight="1">
      <c r="AB262" s="305"/>
    </row>
    <row r="263" spans="28:28" ht="15.75" customHeight="1">
      <c r="AB263" s="305"/>
    </row>
    <row r="264" spans="28:28" ht="15.75" customHeight="1">
      <c r="AB264" s="305"/>
    </row>
    <row r="265" spans="28:28" ht="15.75" customHeight="1">
      <c r="AB265" s="305"/>
    </row>
    <row r="266" spans="28:28" ht="15.75" customHeight="1">
      <c r="AB266" s="305"/>
    </row>
    <row r="267" spans="28:28" ht="15.75" customHeight="1">
      <c r="AB267" s="305"/>
    </row>
    <row r="268" spans="28:28" ht="15.75" customHeight="1">
      <c r="AB268" s="305"/>
    </row>
    <row r="269" spans="28:28" ht="15.75" customHeight="1">
      <c r="AB269" s="305"/>
    </row>
    <row r="270" spans="28:28" ht="15.75" customHeight="1">
      <c r="AB270" s="305"/>
    </row>
    <row r="271" spans="28:28" ht="15.75" customHeight="1">
      <c r="AB271" s="305"/>
    </row>
    <row r="272" spans="28:28" ht="15.75" customHeight="1">
      <c r="AB272" s="305"/>
    </row>
    <row r="273" spans="28:28" ht="15.75" customHeight="1">
      <c r="AB273" s="305"/>
    </row>
    <row r="274" spans="28:28" ht="15.75" customHeight="1">
      <c r="AB274" s="305"/>
    </row>
    <row r="275" spans="28:28" ht="15.75" customHeight="1">
      <c r="AB275" s="305"/>
    </row>
    <row r="276" spans="28:28" ht="15.75" customHeight="1">
      <c r="AB276" s="305"/>
    </row>
    <row r="277" spans="28:28" ht="15.75" customHeight="1">
      <c r="AB277" s="305"/>
    </row>
    <row r="278" spans="28:28" ht="15.75" customHeight="1">
      <c r="AB278" s="305"/>
    </row>
    <row r="279" spans="28:28" ht="15.75" customHeight="1">
      <c r="AB279" s="305"/>
    </row>
    <row r="280" spans="28:28" ht="15.75" customHeight="1">
      <c r="AB280" s="305"/>
    </row>
    <row r="281" spans="28:28" ht="15.75" customHeight="1">
      <c r="AB281" s="305"/>
    </row>
    <row r="282" spans="28:28" ht="15.75" customHeight="1">
      <c r="AB282" s="305"/>
    </row>
    <row r="283" spans="28:28" ht="15.75" customHeight="1">
      <c r="AB283" s="305"/>
    </row>
    <row r="284" spans="28:28" ht="15.75" customHeight="1">
      <c r="AB284" s="305"/>
    </row>
    <row r="285" spans="28:28" ht="15.75" customHeight="1">
      <c r="AB285" s="305"/>
    </row>
    <row r="286" spans="28:28" ht="15.75" customHeight="1">
      <c r="AB286" s="305"/>
    </row>
    <row r="287" spans="28:28" ht="15.75" customHeight="1">
      <c r="AB287" s="305"/>
    </row>
    <row r="288" spans="28:28" ht="15.75" customHeight="1">
      <c r="AB288" s="305"/>
    </row>
    <row r="289" spans="28:28" ht="15.75" customHeight="1">
      <c r="AB289" s="305"/>
    </row>
    <row r="290" spans="28:28" ht="15.75" customHeight="1">
      <c r="AB290" s="305"/>
    </row>
    <row r="291" spans="28:28" ht="15.75" customHeight="1">
      <c r="AB291" s="305"/>
    </row>
    <row r="292" spans="28:28" ht="15.75" customHeight="1">
      <c r="AB292" s="305"/>
    </row>
    <row r="293" spans="28:28" ht="15.75" customHeight="1">
      <c r="AB293" s="305"/>
    </row>
    <row r="294" spans="28:28" ht="15.75" customHeight="1">
      <c r="AB294" s="305"/>
    </row>
    <row r="295" spans="28:28" ht="15.75" customHeight="1">
      <c r="AB295" s="305"/>
    </row>
    <row r="296" spans="28:28" ht="15.75" customHeight="1">
      <c r="AB296" s="305"/>
    </row>
    <row r="297" spans="28:28" ht="15.75" customHeight="1">
      <c r="AB297" s="305"/>
    </row>
    <row r="298" spans="28:28" ht="15.75" customHeight="1">
      <c r="AB298" s="305"/>
    </row>
    <row r="299" spans="28:28" ht="15.75" customHeight="1">
      <c r="AB299" s="305"/>
    </row>
    <row r="300" spans="28:28" ht="15.75" customHeight="1">
      <c r="AB300" s="305"/>
    </row>
    <row r="301" spans="28:28" ht="15.75" customHeight="1">
      <c r="AB301" s="305"/>
    </row>
    <row r="302" spans="28:28" ht="15.75" customHeight="1">
      <c r="AB302" s="305"/>
    </row>
    <row r="303" spans="28:28" ht="15.75" customHeight="1">
      <c r="AB303" s="305"/>
    </row>
    <row r="304" spans="28:28" ht="15.75" customHeight="1">
      <c r="AB304" s="305"/>
    </row>
    <row r="305" spans="28:28" ht="15.75" customHeight="1">
      <c r="AB305" s="305"/>
    </row>
    <row r="306" spans="28:28" ht="15.75" customHeight="1">
      <c r="AB306" s="305"/>
    </row>
    <row r="307" spans="28:28" ht="15.75" customHeight="1">
      <c r="AB307" s="305"/>
    </row>
    <row r="308" spans="28:28" ht="15.75" customHeight="1">
      <c r="AB308" s="305"/>
    </row>
    <row r="309" spans="28:28" ht="15.75" customHeight="1">
      <c r="AB309" s="305"/>
    </row>
    <row r="310" spans="28:28" ht="15.75" customHeight="1">
      <c r="AB310" s="305"/>
    </row>
    <row r="311" spans="28:28" ht="15.75" customHeight="1">
      <c r="AB311" s="305"/>
    </row>
    <row r="312" spans="28:28" ht="15.75" customHeight="1">
      <c r="AB312" s="305"/>
    </row>
    <row r="313" spans="28:28" ht="15.75" customHeight="1">
      <c r="AB313" s="305"/>
    </row>
    <row r="314" spans="28:28" ht="15.75" customHeight="1">
      <c r="AB314" s="305"/>
    </row>
    <row r="315" spans="28:28" ht="15.75" customHeight="1">
      <c r="AB315" s="305"/>
    </row>
    <row r="316" spans="28:28" ht="15.75" customHeight="1">
      <c r="AB316" s="305"/>
    </row>
    <row r="317" spans="28:28" ht="15.75" customHeight="1">
      <c r="AB317" s="305"/>
    </row>
    <row r="318" spans="28:28" ht="15.75" customHeight="1">
      <c r="AB318" s="305"/>
    </row>
    <row r="319" spans="28:28" ht="15.75" customHeight="1">
      <c r="AB319" s="305"/>
    </row>
    <row r="320" spans="28:28" ht="15.75" customHeight="1">
      <c r="AB320" s="305"/>
    </row>
    <row r="321" spans="28:28" ht="15.75" customHeight="1">
      <c r="AB321" s="305"/>
    </row>
    <row r="322" spans="28:28" ht="15.75" customHeight="1">
      <c r="AB322" s="305"/>
    </row>
    <row r="323" spans="28:28" ht="15.75" customHeight="1">
      <c r="AB323" s="305"/>
    </row>
    <row r="324" spans="28:28" ht="15.75" customHeight="1">
      <c r="AB324" s="305"/>
    </row>
    <row r="325" spans="28:28" ht="15.75" customHeight="1">
      <c r="AB325" s="305"/>
    </row>
    <row r="326" spans="28:28" ht="15.75" customHeight="1">
      <c r="AB326" s="305"/>
    </row>
    <row r="327" spans="28:28" ht="15.75" customHeight="1">
      <c r="AB327" s="305"/>
    </row>
    <row r="328" spans="28:28" ht="15.75" customHeight="1">
      <c r="AB328" s="305"/>
    </row>
    <row r="329" spans="28:28" ht="15.75" customHeight="1">
      <c r="AB329" s="305"/>
    </row>
    <row r="330" spans="28:28" ht="15.75" customHeight="1">
      <c r="AB330" s="305"/>
    </row>
    <row r="331" spans="28:28" ht="15.75" customHeight="1">
      <c r="AB331" s="305"/>
    </row>
    <row r="332" spans="28:28" ht="15.75" customHeight="1">
      <c r="AB332" s="305"/>
    </row>
    <row r="333" spans="28:28" ht="15.75" customHeight="1">
      <c r="AB333" s="305"/>
    </row>
    <row r="334" spans="28:28" ht="15.75" customHeight="1">
      <c r="AB334" s="305"/>
    </row>
    <row r="335" spans="28:28" ht="15.75" customHeight="1">
      <c r="AB335" s="305"/>
    </row>
    <row r="336" spans="28:28" ht="15.75" customHeight="1">
      <c r="AB336" s="305"/>
    </row>
    <row r="337" spans="28:28" ht="15.75" customHeight="1">
      <c r="AB337" s="305"/>
    </row>
    <row r="338" spans="28:28" ht="15.75" customHeight="1">
      <c r="AB338" s="305"/>
    </row>
    <row r="339" spans="28:28" ht="15.75" customHeight="1">
      <c r="AB339" s="305"/>
    </row>
    <row r="340" spans="28:28" ht="15.75" customHeight="1">
      <c r="AB340" s="305"/>
    </row>
    <row r="341" spans="28:28" ht="15.75" customHeight="1">
      <c r="AB341" s="305"/>
    </row>
    <row r="342" spans="28:28" ht="15.75" customHeight="1">
      <c r="AB342" s="305"/>
    </row>
    <row r="343" spans="28:28" ht="15.75" customHeight="1">
      <c r="AB343" s="305"/>
    </row>
    <row r="344" spans="28:28" ht="15.75" customHeight="1">
      <c r="AB344" s="305"/>
    </row>
    <row r="345" spans="28:28" ht="15.75" customHeight="1">
      <c r="AB345" s="305"/>
    </row>
    <row r="346" spans="28:28" ht="15.75" customHeight="1">
      <c r="AB346" s="305"/>
    </row>
    <row r="347" spans="28:28" ht="15.75" customHeight="1">
      <c r="AB347" s="305"/>
    </row>
    <row r="348" spans="28:28" ht="15.75" customHeight="1">
      <c r="AB348" s="305"/>
    </row>
    <row r="349" spans="28:28" ht="15.75" customHeight="1">
      <c r="AB349" s="305"/>
    </row>
    <row r="350" spans="28:28" ht="15.75" customHeight="1">
      <c r="AB350" s="305"/>
    </row>
    <row r="351" spans="28:28" ht="15.75" customHeight="1">
      <c r="AB351" s="305"/>
    </row>
    <row r="352" spans="28:28" ht="15.75" customHeight="1">
      <c r="AB352" s="305"/>
    </row>
    <row r="353" spans="28:28" ht="15.75" customHeight="1">
      <c r="AB353" s="305"/>
    </row>
    <row r="354" spans="28:28" ht="15.75" customHeight="1">
      <c r="AB354" s="305"/>
    </row>
    <row r="355" spans="28:28" ht="15.75" customHeight="1">
      <c r="AB355" s="305"/>
    </row>
    <row r="356" spans="28:28" ht="15.75" customHeight="1">
      <c r="AB356" s="305"/>
    </row>
    <row r="357" spans="28:28" ht="15.75" customHeight="1">
      <c r="AB357" s="305"/>
    </row>
    <row r="358" spans="28:28" ht="15.75" customHeight="1">
      <c r="AB358" s="305"/>
    </row>
    <row r="359" spans="28:28" ht="15.75" customHeight="1">
      <c r="AB359" s="305"/>
    </row>
    <row r="360" spans="28:28" ht="15.75" customHeight="1">
      <c r="AB360" s="305"/>
    </row>
    <row r="361" spans="28:28" ht="15.75" customHeight="1">
      <c r="AB361" s="305"/>
    </row>
    <row r="362" spans="28:28" ht="15.75" customHeight="1">
      <c r="AB362" s="305"/>
    </row>
    <row r="363" spans="28:28" ht="15.75" customHeight="1">
      <c r="AB363" s="305"/>
    </row>
    <row r="364" spans="28:28" ht="15.75" customHeight="1">
      <c r="AB364" s="305"/>
    </row>
    <row r="365" spans="28:28" ht="15.75" customHeight="1">
      <c r="AB365" s="305"/>
    </row>
    <row r="366" spans="28:28" ht="15.75" customHeight="1">
      <c r="AB366" s="305"/>
    </row>
    <row r="367" spans="28:28" ht="15.75" customHeight="1">
      <c r="AB367" s="305"/>
    </row>
    <row r="368" spans="28:28" ht="15.75" customHeight="1">
      <c r="AB368" s="305"/>
    </row>
    <row r="369" spans="28:28" ht="15.75" customHeight="1">
      <c r="AB369" s="305"/>
    </row>
    <row r="370" spans="28:28" ht="15.75" customHeight="1">
      <c r="AB370" s="305"/>
    </row>
    <row r="371" spans="28:28" ht="15.75" customHeight="1">
      <c r="AB371" s="305"/>
    </row>
    <row r="372" spans="28:28" ht="15.75" customHeight="1">
      <c r="AB372" s="305"/>
    </row>
    <row r="373" spans="28:28" ht="15.75" customHeight="1">
      <c r="AB373" s="305"/>
    </row>
    <row r="374" spans="28:28" ht="15.75" customHeight="1">
      <c r="AB374" s="305"/>
    </row>
    <row r="375" spans="28:28" ht="15.75" customHeight="1">
      <c r="AB375" s="305"/>
    </row>
    <row r="376" spans="28:28" ht="15.75" customHeight="1">
      <c r="AB376" s="305"/>
    </row>
    <row r="377" spans="28:28" ht="15.75" customHeight="1">
      <c r="AB377" s="305"/>
    </row>
    <row r="378" spans="28:28" ht="15.75" customHeight="1">
      <c r="AB378" s="305"/>
    </row>
    <row r="379" spans="28:28" ht="15.75" customHeight="1">
      <c r="AB379" s="305"/>
    </row>
    <row r="380" spans="28:28" ht="15.75" customHeight="1">
      <c r="AB380" s="305"/>
    </row>
    <row r="381" spans="28:28" ht="15.75" customHeight="1">
      <c r="AB381" s="305"/>
    </row>
    <row r="382" spans="28:28" ht="15.75" customHeight="1">
      <c r="AB382" s="305"/>
    </row>
    <row r="383" spans="28:28" ht="15.75" customHeight="1">
      <c r="AB383" s="305"/>
    </row>
    <row r="384" spans="28:28" ht="15.75" customHeight="1">
      <c r="AB384" s="305"/>
    </row>
    <row r="385" spans="28:28" ht="15.75" customHeight="1">
      <c r="AB385" s="305"/>
    </row>
    <row r="386" spans="28:28" ht="15.75" customHeight="1">
      <c r="AB386" s="305"/>
    </row>
    <row r="387" spans="28:28" ht="15.75" customHeight="1">
      <c r="AB387" s="305"/>
    </row>
    <row r="388" spans="28:28" ht="15.75" customHeight="1">
      <c r="AB388" s="305"/>
    </row>
    <row r="389" spans="28:28" ht="15.75" customHeight="1">
      <c r="AB389" s="305"/>
    </row>
    <row r="390" spans="28:28" ht="15.75" customHeight="1">
      <c r="AB390" s="305"/>
    </row>
    <row r="391" spans="28:28" ht="15.75" customHeight="1">
      <c r="AB391" s="305"/>
    </row>
    <row r="392" spans="28:28" ht="15.75" customHeight="1">
      <c r="AB392" s="305"/>
    </row>
    <row r="393" spans="28:28" ht="15.75" customHeight="1">
      <c r="AB393" s="305"/>
    </row>
    <row r="394" spans="28:28" ht="15.75" customHeight="1">
      <c r="AB394" s="305"/>
    </row>
    <row r="395" spans="28:28" ht="15.75" customHeight="1">
      <c r="AB395" s="305"/>
    </row>
    <row r="396" spans="28:28" ht="15.75" customHeight="1">
      <c r="AB396" s="305"/>
    </row>
    <row r="397" spans="28:28" ht="15.75" customHeight="1">
      <c r="AB397" s="305"/>
    </row>
    <row r="398" spans="28:28" ht="15.75" customHeight="1">
      <c r="AB398" s="305"/>
    </row>
    <row r="399" spans="28:28" ht="15.75" customHeight="1">
      <c r="AB399" s="305"/>
    </row>
    <row r="400" spans="28:28" ht="15.75" customHeight="1">
      <c r="AB400" s="305"/>
    </row>
    <row r="401" spans="28:28" ht="15.75" customHeight="1">
      <c r="AB401" s="305"/>
    </row>
    <row r="402" spans="28:28" ht="15.75" customHeight="1">
      <c r="AB402" s="305"/>
    </row>
    <row r="403" spans="28:28" ht="15.75" customHeight="1">
      <c r="AB403" s="305"/>
    </row>
    <row r="404" spans="28:28" ht="15.75" customHeight="1">
      <c r="AB404" s="305"/>
    </row>
    <row r="405" spans="28:28" ht="15.75" customHeight="1">
      <c r="AB405" s="305"/>
    </row>
    <row r="406" spans="28:28" ht="15.75" customHeight="1">
      <c r="AB406" s="305"/>
    </row>
    <row r="407" spans="28:28" ht="15.75" customHeight="1">
      <c r="AB407" s="305"/>
    </row>
    <row r="408" spans="28:28" ht="15.75" customHeight="1">
      <c r="AB408" s="305"/>
    </row>
    <row r="409" spans="28:28" ht="15.75" customHeight="1">
      <c r="AB409" s="305"/>
    </row>
    <row r="410" spans="28:28" ht="15.75" customHeight="1">
      <c r="AB410" s="305"/>
    </row>
    <row r="411" spans="28:28" ht="15.75" customHeight="1">
      <c r="AB411" s="305"/>
    </row>
    <row r="412" spans="28:28" ht="15.75" customHeight="1">
      <c r="AB412" s="305"/>
    </row>
    <row r="413" spans="28:28" ht="15.75" customHeight="1">
      <c r="AB413" s="305"/>
    </row>
    <row r="414" spans="28:28" ht="15.75" customHeight="1">
      <c r="AB414" s="305"/>
    </row>
    <row r="415" spans="28:28" ht="15.75" customHeight="1">
      <c r="AB415" s="305"/>
    </row>
    <row r="416" spans="28:28" ht="15.75" customHeight="1">
      <c r="AB416" s="305"/>
    </row>
    <row r="417" spans="28:28" ht="15.75" customHeight="1">
      <c r="AB417" s="305"/>
    </row>
    <row r="418" spans="28:28" ht="15.75" customHeight="1">
      <c r="AB418" s="305"/>
    </row>
    <row r="419" spans="28:28" ht="15.75" customHeight="1">
      <c r="AB419" s="305"/>
    </row>
    <row r="420" spans="28:28" ht="15.75" customHeight="1">
      <c r="AB420" s="305"/>
    </row>
    <row r="421" spans="28:28" ht="15.75" customHeight="1">
      <c r="AB421" s="305"/>
    </row>
    <row r="422" spans="28:28" ht="15.75" customHeight="1">
      <c r="AB422" s="305"/>
    </row>
    <row r="423" spans="28:28" ht="15.75" customHeight="1">
      <c r="AB423" s="305"/>
    </row>
    <row r="424" spans="28:28" ht="15.75" customHeight="1">
      <c r="AB424" s="305"/>
    </row>
    <row r="425" spans="28:28" ht="15.75" customHeight="1">
      <c r="AB425" s="305"/>
    </row>
    <row r="426" spans="28:28" ht="15.75" customHeight="1">
      <c r="AB426" s="305"/>
    </row>
    <row r="427" spans="28:28" ht="15.75" customHeight="1">
      <c r="AB427" s="305"/>
    </row>
    <row r="428" spans="28:28" ht="15.75" customHeight="1">
      <c r="AB428" s="305"/>
    </row>
    <row r="429" spans="28:28" ht="15.75" customHeight="1">
      <c r="AB429" s="305"/>
    </row>
    <row r="430" spans="28:28" ht="15.75" customHeight="1">
      <c r="AB430" s="305"/>
    </row>
    <row r="431" spans="28:28" ht="15.75" customHeight="1">
      <c r="AB431" s="305"/>
    </row>
    <row r="432" spans="28:28" ht="15.75" customHeight="1">
      <c r="AB432" s="305"/>
    </row>
    <row r="433" spans="28:28" ht="15.75" customHeight="1">
      <c r="AB433" s="305"/>
    </row>
    <row r="434" spans="28:28" ht="15.75" customHeight="1">
      <c r="AB434" s="305"/>
    </row>
    <row r="435" spans="28:28" ht="15.75" customHeight="1">
      <c r="AB435" s="305"/>
    </row>
    <row r="436" spans="28:28" ht="15.75" customHeight="1">
      <c r="AB436" s="305"/>
    </row>
    <row r="437" spans="28:28" ht="15.75" customHeight="1">
      <c r="AB437" s="305"/>
    </row>
    <row r="438" spans="28:28" ht="15.75" customHeight="1">
      <c r="AB438" s="305"/>
    </row>
    <row r="439" spans="28:28" ht="15.75" customHeight="1">
      <c r="AB439" s="305"/>
    </row>
    <row r="440" spans="28:28" ht="15.75" customHeight="1">
      <c r="AB440" s="305"/>
    </row>
    <row r="441" spans="28:28" ht="15.75" customHeight="1">
      <c r="AB441" s="305"/>
    </row>
    <row r="442" spans="28:28" ht="15.75" customHeight="1">
      <c r="AB442" s="305"/>
    </row>
    <row r="443" spans="28:28" ht="15.75" customHeight="1">
      <c r="AB443" s="305"/>
    </row>
    <row r="444" spans="28:28" ht="15.75" customHeight="1">
      <c r="AB444" s="305"/>
    </row>
    <row r="445" spans="28:28" ht="15.75" customHeight="1">
      <c r="AB445" s="305"/>
    </row>
    <row r="446" spans="28:28" ht="15.75" customHeight="1">
      <c r="AB446" s="305"/>
    </row>
    <row r="447" spans="28:28" ht="15.75" customHeight="1">
      <c r="AB447" s="305"/>
    </row>
    <row r="448" spans="28:28" ht="15.75" customHeight="1">
      <c r="AB448" s="305"/>
    </row>
    <row r="449" spans="28:28" ht="15.75" customHeight="1">
      <c r="AB449" s="305"/>
    </row>
    <row r="450" spans="28:28" ht="15.75" customHeight="1">
      <c r="AB450" s="305"/>
    </row>
    <row r="451" spans="28:28" ht="15.75" customHeight="1">
      <c r="AB451" s="305"/>
    </row>
    <row r="452" spans="28:28" ht="15.75" customHeight="1">
      <c r="AB452" s="305"/>
    </row>
    <row r="453" spans="28:28" ht="15.75" customHeight="1">
      <c r="AB453" s="305"/>
    </row>
    <row r="454" spans="28:28" ht="15.75" customHeight="1">
      <c r="AB454" s="305"/>
    </row>
    <row r="455" spans="28:28" ht="15.75" customHeight="1">
      <c r="AB455" s="305"/>
    </row>
    <row r="456" spans="28:28" ht="15.75" customHeight="1">
      <c r="AB456" s="305"/>
    </row>
    <row r="457" spans="28:28" ht="15.75" customHeight="1">
      <c r="AB457" s="305"/>
    </row>
    <row r="458" spans="28:28" ht="15.75" customHeight="1">
      <c r="AB458" s="305"/>
    </row>
    <row r="459" spans="28:28" ht="15.75" customHeight="1">
      <c r="AB459" s="305"/>
    </row>
    <row r="460" spans="28:28" ht="15.75" customHeight="1">
      <c r="AB460" s="305"/>
    </row>
    <row r="461" spans="28:28" ht="15.75" customHeight="1">
      <c r="AB461" s="305"/>
    </row>
    <row r="462" spans="28:28" ht="15.75" customHeight="1">
      <c r="AB462" s="305"/>
    </row>
    <row r="463" spans="28:28" ht="15.75" customHeight="1">
      <c r="AB463" s="305"/>
    </row>
    <row r="464" spans="28:28" ht="15.75" customHeight="1">
      <c r="AB464" s="305"/>
    </row>
    <row r="465" spans="28:28" ht="15.75" customHeight="1">
      <c r="AB465" s="305"/>
    </row>
    <row r="466" spans="28:28" ht="15.75" customHeight="1">
      <c r="AB466" s="305"/>
    </row>
    <row r="467" spans="28:28" ht="15.75" customHeight="1">
      <c r="AB467" s="305"/>
    </row>
    <row r="468" spans="28:28" ht="15.75" customHeight="1">
      <c r="AB468" s="305"/>
    </row>
    <row r="469" spans="28:28" ht="15.75" customHeight="1">
      <c r="AB469" s="305"/>
    </row>
    <row r="470" spans="28:28" ht="15.75" customHeight="1">
      <c r="AB470" s="305"/>
    </row>
    <row r="471" spans="28:28" ht="15.75" customHeight="1">
      <c r="AB471" s="305"/>
    </row>
    <row r="472" spans="28:28" ht="15.75" customHeight="1">
      <c r="AB472" s="305"/>
    </row>
    <row r="473" spans="28:28" ht="15.75" customHeight="1">
      <c r="AB473" s="305"/>
    </row>
    <row r="474" spans="28:28" ht="15.75" customHeight="1">
      <c r="AB474" s="305"/>
    </row>
    <row r="475" spans="28:28" ht="15.75" customHeight="1">
      <c r="AB475" s="305"/>
    </row>
    <row r="476" spans="28:28" ht="15.75" customHeight="1">
      <c r="AB476" s="305"/>
    </row>
    <row r="477" spans="28:28" ht="15.75" customHeight="1">
      <c r="AB477" s="305"/>
    </row>
    <row r="478" spans="28:28" ht="15.75" customHeight="1">
      <c r="AB478" s="305"/>
    </row>
    <row r="479" spans="28:28" ht="15.75" customHeight="1">
      <c r="AB479" s="305"/>
    </row>
    <row r="480" spans="28:28" ht="15.75" customHeight="1">
      <c r="AB480" s="305"/>
    </row>
    <row r="481" spans="28:28" ht="15.75" customHeight="1">
      <c r="AB481" s="305"/>
    </row>
    <row r="482" spans="28:28" ht="15.75" customHeight="1">
      <c r="AB482" s="305"/>
    </row>
    <row r="483" spans="28:28" ht="15.75" customHeight="1">
      <c r="AB483" s="305"/>
    </row>
    <row r="484" spans="28:28" ht="15.75" customHeight="1">
      <c r="AB484" s="305"/>
    </row>
    <row r="485" spans="28:28" ht="15.75" customHeight="1">
      <c r="AB485" s="305"/>
    </row>
    <row r="486" spans="28:28" ht="15.75" customHeight="1">
      <c r="AB486" s="305"/>
    </row>
    <row r="487" spans="28:28" ht="15.75" customHeight="1">
      <c r="AB487" s="305"/>
    </row>
    <row r="488" spans="28:28" ht="15.75" customHeight="1">
      <c r="AB488" s="305"/>
    </row>
    <row r="489" spans="28:28" ht="15.75" customHeight="1">
      <c r="AB489" s="305"/>
    </row>
    <row r="490" spans="28:28" ht="15.75" customHeight="1">
      <c r="AB490" s="305"/>
    </row>
    <row r="491" spans="28:28" ht="15.75" customHeight="1">
      <c r="AB491" s="305"/>
    </row>
    <row r="492" spans="28:28" ht="15.75" customHeight="1">
      <c r="AB492" s="305"/>
    </row>
    <row r="493" spans="28:28" ht="15.75" customHeight="1">
      <c r="AB493" s="305"/>
    </row>
    <row r="494" spans="28:28" ht="15.75" customHeight="1">
      <c r="AB494" s="305"/>
    </row>
    <row r="495" spans="28:28" ht="15.75" customHeight="1">
      <c r="AB495" s="305"/>
    </row>
    <row r="496" spans="28:28" ht="15.75" customHeight="1">
      <c r="AB496" s="305"/>
    </row>
    <row r="497" spans="28:28" ht="15.75" customHeight="1">
      <c r="AB497" s="305"/>
    </row>
    <row r="498" spans="28:28" ht="15.75" customHeight="1">
      <c r="AB498" s="305"/>
    </row>
    <row r="499" spans="28:28" ht="15.75" customHeight="1">
      <c r="AB499" s="305"/>
    </row>
    <row r="500" spans="28:28" ht="15.75" customHeight="1">
      <c r="AB500" s="305"/>
    </row>
    <row r="501" spans="28:28" ht="15.75" customHeight="1">
      <c r="AB501" s="305"/>
    </row>
    <row r="502" spans="28:28" ht="15.75" customHeight="1">
      <c r="AB502" s="305"/>
    </row>
    <row r="503" spans="28:28" ht="15.75" customHeight="1">
      <c r="AB503" s="305"/>
    </row>
    <row r="504" spans="28:28" ht="15.75" customHeight="1">
      <c r="AB504" s="305"/>
    </row>
    <row r="505" spans="28:28" ht="15.75" customHeight="1">
      <c r="AB505" s="305"/>
    </row>
    <row r="506" spans="28:28" ht="15.75" customHeight="1">
      <c r="AB506" s="305"/>
    </row>
    <row r="507" spans="28:28" ht="15.75" customHeight="1">
      <c r="AB507" s="305"/>
    </row>
    <row r="508" spans="28:28" ht="15.75" customHeight="1">
      <c r="AB508" s="305"/>
    </row>
    <row r="509" spans="28:28" ht="15.75" customHeight="1">
      <c r="AB509" s="305"/>
    </row>
    <row r="510" spans="28:28" ht="15.75" customHeight="1">
      <c r="AB510" s="305"/>
    </row>
    <row r="511" spans="28:28" ht="15.75" customHeight="1">
      <c r="AB511" s="305"/>
    </row>
    <row r="512" spans="28:28" ht="15.75" customHeight="1">
      <c r="AB512" s="305"/>
    </row>
    <row r="513" spans="28:28" ht="15.75" customHeight="1">
      <c r="AB513" s="305"/>
    </row>
    <row r="514" spans="28:28" ht="15.75" customHeight="1">
      <c r="AB514" s="305"/>
    </row>
    <row r="515" spans="28:28" ht="15.75" customHeight="1">
      <c r="AB515" s="305"/>
    </row>
    <row r="516" spans="28:28" ht="15.75" customHeight="1">
      <c r="AB516" s="305"/>
    </row>
    <row r="517" spans="28:28" ht="15.75" customHeight="1">
      <c r="AB517" s="305"/>
    </row>
    <row r="518" spans="28:28" ht="15.75" customHeight="1">
      <c r="AB518" s="305"/>
    </row>
    <row r="519" spans="28:28" ht="15.75" customHeight="1">
      <c r="AB519" s="305"/>
    </row>
    <row r="520" spans="28:28" ht="15.75" customHeight="1">
      <c r="AB520" s="305"/>
    </row>
    <row r="521" spans="28:28" ht="15.75" customHeight="1">
      <c r="AB521" s="305"/>
    </row>
    <row r="522" spans="28:28" ht="15.75" customHeight="1">
      <c r="AB522" s="305"/>
    </row>
    <row r="523" spans="28:28" ht="15.75" customHeight="1">
      <c r="AB523" s="305"/>
    </row>
    <row r="524" spans="28:28" ht="15.75" customHeight="1">
      <c r="AB524" s="305"/>
    </row>
    <row r="525" spans="28:28" ht="15.75" customHeight="1">
      <c r="AB525" s="305"/>
    </row>
    <row r="526" spans="28:28" ht="15.75" customHeight="1">
      <c r="AB526" s="305"/>
    </row>
    <row r="527" spans="28:28" ht="15.75" customHeight="1">
      <c r="AB527" s="305"/>
    </row>
    <row r="528" spans="28:28" ht="15.75" customHeight="1">
      <c r="AB528" s="305"/>
    </row>
    <row r="529" spans="28:28" ht="15.75" customHeight="1">
      <c r="AB529" s="305"/>
    </row>
    <row r="530" spans="28:28" ht="15.75" customHeight="1">
      <c r="AB530" s="305"/>
    </row>
    <row r="531" spans="28:28" ht="15.75" customHeight="1">
      <c r="AB531" s="305"/>
    </row>
    <row r="532" spans="28:28" ht="15.75" customHeight="1">
      <c r="AB532" s="305"/>
    </row>
    <row r="533" spans="28:28" ht="15.75" customHeight="1">
      <c r="AB533" s="305"/>
    </row>
    <row r="534" spans="28:28" ht="15.75" customHeight="1">
      <c r="AB534" s="305"/>
    </row>
    <row r="535" spans="28:28" ht="15.75" customHeight="1">
      <c r="AB535" s="305"/>
    </row>
    <row r="536" spans="28:28" ht="15.75" customHeight="1">
      <c r="AB536" s="305"/>
    </row>
    <row r="537" spans="28:28" ht="15.75" customHeight="1">
      <c r="AB537" s="305"/>
    </row>
    <row r="538" spans="28:28" ht="15.75" customHeight="1">
      <c r="AB538" s="305"/>
    </row>
    <row r="539" spans="28:28" ht="15.75" customHeight="1">
      <c r="AB539" s="305"/>
    </row>
    <row r="540" spans="28:28" ht="15.75" customHeight="1">
      <c r="AB540" s="305"/>
    </row>
    <row r="541" spans="28:28" ht="15.75" customHeight="1">
      <c r="AB541" s="305"/>
    </row>
    <row r="542" spans="28:28" ht="15.75" customHeight="1">
      <c r="AB542" s="305"/>
    </row>
    <row r="543" spans="28:28" ht="15.75" customHeight="1">
      <c r="AB543" s="305"/>
    </row>
    <row r="544" spans="28:28" ht="15.75" customHeight="1">
      <c r="AB544" s="305"/>
    </row>
    <row r="545" spans="28:28" ht="15.75" customHeight="1">
      <c r="AB545" s="305"/>
    </row>
    <row r="546" spans="28:28" ht="15.75" customHeight="1">
      <c r="AB546" s="305"/>
    </row>
    <row r="547" spans="28:28" ht="15.75" customHeight="1">
      <c r="AB547" s="305"/>
    </row>
    <row r="548" spans="28:28" ht="15.75" customHeight="1">
      <c r="AB548" s="305"/>
    </row>
    <row r="549" spans="28:28" ht="15.75" customHeight="1">
      <c r="AB549" s="305"/>
    </row>
    <row r="550" spans="28:28" ht="15.75" customHeight="1">
      <c r="AB550" s="305"/>
    </row>
    <row r="551" spans="28:28" ht="15.75" customHeight="1">
      <c r="AB551" s="305"/>
    </row>
    <row r="552" spans="28:28" ht="15.75" customHeight="1">
      <c r="AB552" s="305"/>
    </row>
    <row r="553" spans="28:28" ht="15.75" customHeight="1">
      <c r="AB553" s="305"/>
    </row>
    <row r="554" spans="28:28" ht="15.75" customHeight="1">
      <c r="AB554" s="305"/>
    </row>
    <row r="555" spans="28:28" ht="15.75" customHeight="1">
      <c r="AB555" s="305"/>
    </row>
    <row r="556" spans="28:28" ht="15.75" customHeight="1">
      <c r="AB556" s="305"/>
    </row>
    <row r="557" spans="28:28" ht="15.75" customHeight="1">
      <c r="AB557" s="305"/>
    </row>
    <row r="558" spans="28:28" ht="15.75" customHeight="1">
      <c r="AB558" s="305"/>
    </row>
    <row r="559" spans="28:28" ht="15.75" customHeight="1">
      <c r="AB559" s="305"/>
    </row>
    <row r="560" spans="28:28" ht="15.75" customHeight="1">
      <c r="AB560" s="305"/>
    </row>
    <row r="561" spans="28:28" ht="15.75" customHeight="1">
      <c r="AB561" s="305"/>
    </row>
    <row r="562" spans="28:28" ht="15.75" customHeight="1">
      <c r="AB562" s="305"/>
    </row>
    <row r="563" spans="28:28" ht="15.75" customHeight="1">
      <c r="AB563" s="305"/>
    </row>
    <row r="564" spans="28:28" ht="15.75" customHeight="1">
      <c r="AB564" s="305"/>
    </row>
    <row r="565" spans="28:28" ht="15.75" customHeight="1">
      <c r="AB565" s="305"/>
    </row>
    <row r="566" spans="28:28" ht="15.75" customHeight="1">
      <c r="AB566" s="305"/>
    </row>
    <row r="567" spans="28:28" ht="15.75" customHeight="1">
      <c r="AB567" s="305"/>
    </row>
    <row r="568" spans="28:28" ht="15.75" customHeight="1">
      <c r="AB568" s="305"/>
    </row>
    <row r="569" spans="28:28" ht="15.75" customHeight="1">
      <c r="AB569" s="305"/>
    </row>
    <row r="570" spans="28:28" ht="15.75" customHeight="1">
      <c r="AB570" s="305"/>
    </row>
    <row r="571" spans="28:28" ht="15.75" customHeight="1">
      <c r="AB571" s="305"/>
    </row>
    <row r="572" spans="28:28" ht="15.75" customHeight="1">
      <c r="AB572" s="305"/>
    </row>
    <row r="573" spans="28:28" ht="15.75" customHeight="1">
      <c r="AB573" s="305"/>
    </row>
    <row r="574" spans="28:28" ht="15.75" customHeight="1">
      <c r="AB574" s="305"/>
    </row>
    <row r="575" spans="28:28" ht="15.75" customHeight="1">
      <c r="AB575" s="305"/>
    </row>
    <row r="576" spans="28:28" ht="15.75" customHeight="1">
      <c r="AB576" s="305"/>
    </row>
    <row r="577" spans="28:28" ht="15.75" customHeight="1">
      <c r="AB577" s="305"/>
    </row>
    <row r="578" spans="28:28" ht="15.75" customHeight="1">
      <c r="AB578" s="305"/>
    </row>
    <row r="579" spans="28:28" ht="15.75" customHeight="1">
      <c r="AB579" s="305"/>
    </row>
    <row r="580" spans="28:28" ht="15.75" customHeight="1">
      <c r="AB580" s="305"/>
    </row>
    <row r="581" spans="28:28" ht="15.75" customHeight="1">
      <c r="AB581" s="305"/>
    </row>
    <row r="582" spans="28:28" ht="15.75" customHeight="1">
      <c r="AB582" s="305"/>
    </row>
    <row r="583" spans="28:28" ht="15.75" customHeight="1">
      <c r="AB583" s="305"/>
    </row>
    <row r="584" spans="28:28" ht="15.75" customHeight="1">
      <c r="AB584" s="305"/>
    </row>
    <row r="585" spans="28:28" ht="15.75" customHeight="1">
      <c r="AB585" s="305"/>
    </row>
    <row r="586" spans="28:28" ht="15.75" customHeight="1">
      <c r="AB586" s="305"/>
    </row>
    <row r="587" spans="28:28" ht="15.75" customHeight="1">
      <c r="AB587" s="305"/>
    </row>
    <row r="588" spans="28:28" ht="15.75" customHeight="1">
      <c r="AB588" s="305"/>
    </row>
    <row r="589" spans="28:28" ht="15.75" customHeight="1">
      <c r="AB589" s="305"/>
    </row>
    <row r="590" spans="28:28" ht="15.75" customHeight="1">
      <c r="AB590" s="305"/>
    </row>
    <row r="591" spans="28:28" ht="15.75" customHeight="1">
      <c r="AB591" s="305"/>
    </row>
    <row r="592" spans="28:28" ht="15.75" customHeight="1">
      <c r="AB592" s="305"/>
    </row>
    <row r="593" spans="28:28" ht="15.75" customHeight="1">
      <c r="AB593" s="305"/>
    </row>
    <row r="594" spans="28:28" ht="15.75" customHeight="1">
      <c r="AB594" s="305"/>
    </row>
    <row r="595" spans="28:28" ht="15.75" customHeight="1">
      <c r="AB595" s="305"/>
    </row>
    <row r="596" spans="28:28" ht="15.75" customHeight="1">
      <c r="AB596" s="305"/>
    </row>
    <row r="597" spans="28:28" ht="15.75" customHeight="1">
      <c r="AB597" s="305"/>
    </row>
    <row r="598" spans="28:28" ht="15.75" customHeight="1">
      <c r="AB598" s="305"/>
    </row>
    <row r="599" spans="28:28" ht="15.75" customHeight="1">
      <c r="AB599" s="305"/>
    </row>
    <row r="600" spans="28:28" ht="15.75" customHeight="1">
      <c r="AB600" s="305"/>
    </row>
    <row r="601" spans="28:28" ht="15.75" customHeight="1">
      <c r="AB601" s="305"/>
    </row>
    <row r="602" spans="28:28" ht="15.75" customHeight="1">
      <c r="AB602" s="305"/>
    </row>
    <row r="603" spans="28:28" ht="15.75" customHeight="1">
      <c r="AB603" s="305"/>
    </row>
    <row r="604" spans="28:28" ht="15.75" customHeight="1">
      <c r="AB604" s="305"/>
    </row>
    <row r="605" spans="28:28" ht="15.75" customHeight="1">
      <c r="AB605" s="305"/>
    </row>
    <row r="606" spans="28:28" ht="15.75" customHeight="1">
      <c r="AB606" s="305"/>
    </row>
    <row r="607" spans="28:28" ht="15.75" customHeight="1">
      <c r="AB607" s="305"/>
    </row>
    <row r="608" spans="28:28" ht="15.75" customHeight="1">
      <c r="AB608" s="305"/>
    </row>
    <row r="609" spans="28:28" ht="15.75" customHeight="1">
      <c r="AB609" s="305"/>
    </row>
    <row r="610" spans="28:28" ht="15.75" customHeight="1">
      <c r="AB610" s="305"/>
    </row>
    <row r="611" spans="28:28" ht="15.75" customHeight="1">
      <c r="AB611" s="305"/>
    </row>
    <row r="612" spans="28:28" ht="15.75" customHeight="1">
      <c r="AB612" s="305"/>
    </row>
    <row r="613" spans="28:28" ht="15.75" customHeight="1">
      <c r="AB613" s="305"/>
    </row>
    <row r="614" spans="28:28" ht="15.75" customHeight="1">
      <c r="AB614" s="305"/>
    </row>
    <row r="615" spans="28:28" ht="15.75" customHeight="1">
      <c r="AB615" s="305"/>
    </row>
    <row r="616" spans="28:28" ht="15.75" customHeight="1">
      <c r="AB616" s="305"/>
    </row>
    <row r="617" spans="28:28" ht="15.75" customHeight="1">
      <c r="AB617" s="305"/>
    </row>
    <row r="618" spans="28:28" ht="15.75" customHeight="1">
      <c r="AB618" s="305"/>
    </row>
    <row r="619" spans="28:28" ht="15.75" customHeight="1">
      <c r="AB619" s="305"/>
    </row>
    <row r="620" spans="28:28" ht="15.75" customHeight="1">
      <c r="AB620" s="305"/>
    </row>
    <row r="621" spans="28:28" ht="15.75" customHeight="1">
      <c r="AB621" s="305"/>
    </row>
    <row r="622" spans="28:28" ht="15.75" customHeight="1">
      <c r="AB622" s="305"/>
    </row>
    <row r="623" spans="28:28" ht="15.75" customHeight="1">
      <c r="AB623" s="305"/>
    </row>
    <row r="624" spans="28:28" ht="15.75" customHeight="1">
      <c r="AB624" s="305"/>
    </row>
    <row r="625" spans="28:28" ht="15.75" customHeight="1">
      <c r="AB625" s="305"/>
    </row>
    <row r="626" spans="28:28" ht="15.75" customHeight="1">
      <c r="AB626" s="305"/>
    </row>
    <row r="627" spans="28:28" ht="15.75" customHeight="1">
      <c r="AB627" s="305"/>
    </row>
    <row r="628" spans="28:28" ht="15.75" customHeight="1">
      <c r="AB628" s="305"/>
    </row>
    <row r="629" spans="28:28" ht="15.75" customHeight="1">
      <c r="AB629" s="305"/>
    </row>
    <row r="630" spans="28:28" ht="15.75" customHeight="1">
      <c r="AB630" s="305"/>
    </row>
    <row r="631" spans="28:28" ht="15.75" customHeight="1">
      <c r="AB631" s="305"/>
    </row>
    <row r="632" spans="28:28" ht="15.75" customHeight="1">
      <c r="AB632" s="305"/>
    </row>
    <row r="633" spans="28:28" ht="15.75" customHeight="1">
      <c r="AB633" s="305"/>
    </row>
    <row r="634" spans="28:28" ht="15.75" customHeight="1">
      <c r="AB634" s="305"/>
    </row>
    <row r="635" spans="28:28" ht="15.75" customHeight="1">
      <c r="AB635" s="305"/>
    </row>
    <row r="636" spans="28:28" ht="15.75" customHeight="1">
      <c r="AB636" s="305"/>
    </row>
    <row r="637" spans="28:28" ht="15.75" customHeight="1">
      <c r="AB637" s="305"/>
    </row>
    <row r="638" spans="28:28" ht="15.75" customHeight="1">
      <c r="AB638" s="305"/>
    </row>
    <row r="639" spans="28:28" ht="15.75" customHeight="1">
      <c r="AB639" s="305"/>
    </row>
    <row r="640" spans="28:28" ht="15.75" customHeight="1">
      <c r="AB640" s="305"/>
    </row>
    <row r="641" spans="28:28" ht="15.75" customHeight="1">
      <c r="AB641" s="305"/>
    </row>
    <row r="642" spans="28:28" ht="15.75" customHeight="1">
      <c r="AB642" s="305"/>
    </row>
    <row r="643" spans="28:28" ht="15.75" customHeight="1">
      <c r="AB643" s="305"/>
    </row>
    <row r="644" spans="28:28" ht="15.75" customHeight="1">
      <c r="AB644" s="305"/>
    </row>
    <row r="645" spans="28:28" ht="15.75" customHeight="1">
      <c r="AB645" s="305"/>
    </row>
    <row r="646" spans="28:28" ht="15.75" customHeight="1">
      <c r="AB646" s="305"/>
    </row>
    <row r="647" spans="28:28" ht="15.75" customHeight="1">
      <c r="AB647" s="305"/>
    </row>
    <row r="648" spans="28:28" ht="15.75" customHeight="1">
      <c r="AB648" s="305"/>
    </row>
    <row r="649" spans="28:28" ht="15.75" customHeight="1">
      <c r="AB649" s="305"/>
    </row>
    <row r="650" spans="28:28" ht="15.75" customHeight="1">
      <c r="AB650" s="305"/>
    </row>
    <row r="651" spans="28:28" ht="15.75" customHeight="1">
      <c r="AB651" s="305"/>
    </row>
    <row r="652" spans="28:28" ht="15.75" customHeight="1">
      <c r="AB652" s="305"/>
    </row>
    <row r="653" spans="28:28" ht="15.75" customHeight="1">
      <c r="AB653" s="305"/>
    </row>
    <row r="654" spans="28:28" ht="15.75" customHeight="1">
      <c r="AB654" s="305"/>
    </row>
    <row r="655" spans="28:28" ht="15.75" customHeight="1">
      <c r="AB655" s="305"/>
    </row>
    <row r="656" spans="28:28" ht="15.75" customHeight="1">
      <c r="AB656" s="305"/>
    </row>
    <row r="657" spans="28:28" ht="15.75" customHeight="1">
      <c r="AB657" s="305"/>
    </row>
    <row r="658" spans="28:28" ht="15.75" customHeight="1">
      <c r="AB658" s="305"/>
    </row>
    <row r="659" spans="28:28" ht="15.75" customHeight="1">
      <c r="AB659" s="305"/>
    </row>
    <row r="660" spans="28:28" ht="15.75" customHeight="1">
      <c r="AB660" s="305"/>
    </row>
    <row r="661" spans="28:28" ht="15.75" customHeight="1">
      <c r="AB661" s="305"/>
    </row>
    <row r="662" spans="28:28" ht="15.75" customHeight="1">
      <c r="AB662" s="305"/>
    </row>
    <row r="663" spans="28:28" ht="15.75" customHeight="1">
      <c r="AB663" s="305"/>
    </row>
    <row r="664" spans="28:28" ht="15.75" customHeight="1">
      <c r="AB664" s="305"/>
    </row>
    <row r="665" spans="28:28" ht="15.75" customHeight="1">
      <c r="AB665" s="305"/>
    </row>
    <row r="666" spans="28:28" ht="15.75" customHeight="1">
      <c r="AB666" s="305"/>
    </row>
    <row r="667" spans="28:28" ht="15.75" customHeight="1">
      <c r="AB667" s="305"/>
    </row>
    <row r="668" spans="28:28" ht="15.75" customHeight="1">
      <c r="AB668" s="305"/>
    </row>
    <row r="669" spans="28:28" ht="15.75" customHeight="1">
      <c r="AB669" s="305"/>
    </row>
    <row r="670" spans="28:28" ht="15.75" customHeight="1">
      <c r="AB670" s="305"/>
    </row>
    <row r="671" spans="28:28" ht="15.75" customHeight="1">
      <c r="AB671" s="305"/>
    </row>
    <row r="672" spans="28:28" ht="15.75" customHeight="1">
      <c r="AB672" s="305"/>
    </row>
    <row r="673" spans="28:28" ht="15.75" customHeight="1">
      <c r="AB673" s="305"/>
    </row>
    <row r="674" spans="28:28" ht="15.75" customHeight="1">
      <c r="AB674" s="305"/>
    </row>
    <row r="675" spans="28:28" ht="15.75" customHeight="1">
      <c r="AB675" s="305"/>
    </row>
    <row r="676" spans="28:28" ht="15.75" customHeight="1">
      <c r="AB676" s="305"/>
    </row>
    <row r="677" spans="28:28" ht="15.75" customHeight="1">
      <c r="AB677" s="305"/>
    </row>
    <row r="678" spans="28:28" ht="15.75" customHeight="1">
      <c r="AB678" s="305"/>
    </row>
    <row r="679" spans="28:28" ht="15.75" customHeight="1">
      <c r="AB679" s="305"/>
    </row>
    <row r="680" spans="28:28" ht="15.75" customHeight="1">
      <c r="AB680" s="305"/>
    </row>
    <row r="681" spans="28:28" ht="15.75" customHeight="1">
      <c r="AB681" s="305"/>
    </row>
    <row r="682" spans="28:28" ht="15.75" customHeight="1">
      <c r="AB682" s="305"/>
    </row>
    <row r="683" spans="28:28" ht="15.75" customHeight="1">
      <c r="AB683" s="305"/>
    </row>
    <row r="684" spans="28:28" ht="15.75" customHeight="1">
      <c r="AB684" s="305"/>
    </row>
    <row r="685" spans="28:28" ht="15.75" customHeight="1">
      <c r="AB685" s="305"/>
    </row>
    <row r="686" spans="28:28" ht="15.75" customHeight="1">
      <c r="AB686" s="305"/>
    </row>
    <row r="687" spans="28:28" ht="15.75" customHeight="1">
      <c r="AB687" s="305"/>
    </row>
    <row r="688" spans="28:28" ht="15.75" customHeight="1">
      <c r="AB688" s="305"/>
    </row>
    <row r="689" spans="28:28" ht="15.75" customHeight="1">
      <c r="AB689" s="305"/>
    </row>
    <row r="690" spans="28:28" ht="15.75" customHeight="1">
      <c r="AB690" s="305"/>
    </row>
    <row r="691" spans="28:28" ht="15.75" customHeight="1">
      <c r="AB691" s="305"/>
    </row>
    <row r="692" spans="28:28" ht="15.75" customHeight="1">
      <c r="AB692" s="305"/>
    </row>
    <row r="693" spans="28:28" ht="15.75" customHeight="1">
      <c r="AB693" s="305"/>
    </row>
    <row r="694" spans="28:28" ht="15.75" customHeight="1">
      <c r="AB694" s="305"/>
    </row>
    <row r="695" spans="28:28" ht="15.75" customHeight="1">
      <c r="AB695" s="305"/>
    </row>
    <row r="696" spans="28:28" ht="15.75" customHeight="1">
      <c r="AB696" s="305"/>
    </row>
    <row r="697" spans="28:28" ht="15.75" customHeight="1">
      <c r="AB697" s="305"/>
    </row>
    <row r="698" spans="28:28" ht="15.75" customHeight="1">
      <c r="AB698" s="305"/>
    </row>
    <row r="699" spans="28:28" ht="15.75" customHeight="1">
      <c r="AB699" s="305"/>
    </row>
    <row r="700" spans="28:28" ht="15.75" customHeight="1">
      <c r="AB700" s="305"/>
    </row>
    <row r="701" spans="28:28" ht="15.75" customHeight="1">
      <c r="AB701" s="305"/>
    </row>
    <row r="702" spans="28:28" ht="15.75" customHeight="1">
      <c r="AB702" s="305"/>
    </row>
    <row r="703" spans="28:28" ht="15.75" customHeight="1">
      <c r="AB703" s="305"/>
    </row>
    <row r="704" spans="28:28" ht="15.75" customHeight="1">
      <c r="AB704" s="305"/>
    </row>
    <row r="705" spans="28:28" ht="15.75" customHeight="1">
      <c r="AB705" s="305"/>
    </row>
    <row r="706" spans="28:28" ht="15.75" customHeight="1">
      <c r="AB706" s="305"/>
    </row>
    <row r="707" spans="28:28" ht="15.75" customHeight="1">
      <c r="AB707" s="305"/>
    </row>
    <row r="708" spans="28:28" ht="15.75" customHeight="1">
      <c r="AB708" s="305"/>
    </row>
    <row r="709" spans="28:28" ht="15.75" customHeight="1">
      <c r="AB709" s="305"/>
    </row>
    <row r="710" spans="28:28" ht="15.75" customHeight="1">
      <c r="AB710" s="305"/>
    </row>
    <row r="711" spans="28:28" ht="15.75" customHeight="1">
      <c r="AB711" s="305"/>
    </row>
    <row r="712" spans="28:28" ht="15.75" customHeight="1">
      <c r="AB712" s="305"/>
    </row>
    <row r="713" spans="28:28" ht="15.75" customHeight="1">
      <c r="AB713" s="305"/>
    </row>
    <row r="714" spans="28:28" ht="15.75" customHeight="1">
      <c r="AB714" s="305"/>
    </row>
    <row r="715" spans="28:28" ht="15.75" customHeight="1">
      <c r="AB715" s="305"/>
    </row>
    <row r="716" spans="28:28" ht="15.75" customHeight="1">
      <c r="AB716" s="305"/>
    </row>
    <row r="717" spans="28:28" ht="15.75" customHeight="1">
      <c r="AB717" s="305"/>
    </row>
    <row r="718" spans="28:28" ht="15.75" customHeight="1">
      <c r="AB718" s="305"/>
    </row>
    <row r="719" spans="28:28" ht="15.75" customHeight="1">
      <c r="AB719" s="305"/>
    </row>
    <row r="720" spans="28:28" ht="15.75" customHeight="1">
      <c r="AB720" s="305"/>
    </row>
    <row r="721" spans="28:28" ht="15.75" customHeight="1">
      <c r="AB721" s="305"/>
    </row>
    <row r="722" spans="28:28" ht="15.75" customHeight="1">
      <c r="AB722" s="305"/>
    </row>
    <row r="723" spans="28:28" ht="15.75" customHeight="1">
      <c r="AB723" s="305"/>
    </row>
    <row r="724" spans="28:28" ht="15.75" customHeight="1">
      <c r="AB724" s="305"/>
    </row>
    <row r="725" spans="28:28" ht="15.75" customHeight="1">
      <c r="AB725" s="305"/>
    </row>
    <row r="726" spans="28:28" ht="15.75" customHeight="1">
      <c r="AB726" s="305"/>
    </row>
    <row r="727" spans="28:28" ht="15.75" customHeight="1">
      <c r="AB727" s="305"/>
    </row>
    <row r="728" spans="28:28" ht="15.75" customHeight="1">
      <c r="AB728" s="305"/>
    </row>
    <row r="729" spans="28:28" ht="15.75" customHeight="1">
      <c r="AB729" s="305"/>
    </row>
    <row r="730" spans="28:28" ht="15.75" customHeight="1">
      <c r="AB730" s="305"/>
    </row>
    <row r="731" spans="28:28" ht="15.75" customHeight="1">
      <c r="AB731" s="305"/>
    </row>
    <row r="732" spans="28:28" ht="15.75" customHeight="1">
      <c r="AB732" s="305"/>
    </row>
    <row r="733" spans="28:28" ht="15.75" customHeight="1">
      <c r="AB733" s="305"/>
    </row>
    <row r="734" spans="28:28" ht="15.75" customHeight="1">
      <c r="AB734" s="305"/>
    </row>
    <row r="735" spans="28:28" ht="15.75" customHeight="1">
      <c r="AB735" s="305"/>
    </row>
    <row r="736" spans="28:28" ht="15.75" customHeight="1">
      <c r="AB736" s="305"/>
    </row>
    <row r="737" spans="28:28" ht="15.75" customHeight="1">
      <c r="AB737" s="305"/>
    </row>
    <row r="738" spans="28:28" ht="15.75" customHeight="1">
      <c r="AB738" s="305"/>
    </row>
    <row r="739" spans="28:28" ht="15.75" customHeight="1">
      <c r="AB739" s="305"/>
    </row>
    <row r="740" spans="28:28" ht="15.75" customHeight="1">
      <c r="AB740" s="305"/>
    </row>
    <row r="741" spans="28:28" ht="15.75" customHeight="1">
      <c r="AB741" s="305"/>
    </row>
    <row r="742" spans="28:28" ht="15.75" customHeight="1">
      <c r="AB742" s="305"/>
    </row>
    <row r="743" spans="28:28" ht="15.75" customHeight="1">
      <c r="AB743" s="305"/>
    </row>
    <row r="744" spans="28:28" ht="15.75" customHeight="1">
      <c r="AB744" s="305"/>
    </row>
    <row r="745" spans="28:28" ht="15.75" customHeight="1">
      <c r="AB745" s="305"/>
    </row>
    <row r="746" spans="28:28" ht="15.75" customHeight="1">
      <c r="AB746" s="305"/>
    </row>
    <row r="747" spans="28:28" ht="15.75" customHeight="1">
      <c r="AB747" s="305"/>
    </row>
    <row r="748" spans="28:28" ht="15.75" customHeight="1">
      <c r="AB748" s="305"/>
    </row>
    <row r="749" spans="28:28" ht="15.75" customHeight="1">
      <c r="AB749" s="305"/>
    </row>
    <row r="750" spans="28:28" ht="15.75" customHeight="1">
      <c r="AB750" s="305"/>
    </row>
    <row r="751" spans="28:28" ht="15.75" customHeight="1">
      <c r="AB751" s="305"/>
    </row>
    <row r="752" spans="28:28" ht="15.75" customHeight="1">
      <c r="AB752" s="305"/>
    </row>
    <row r="753" spans="28:28" ht="15.75" customHeight="1">
      <c r="AB753" s="305"/>
    </row>
    <row r="754" spans="28:28" ht="15.75" customHeight="1">
      <c r="AB754" s="305"/>
    </row>
    <row r="755" spans="28:28" ht="15.75" customHeight="1">
      <c r="AB755" s="305"/>
    </row>
    <row r="756" spans="28:28" ht="15.75" customHeight="1">
      <c r="AB756" s="305"/>
    </row>
    <row r="757" spans="28:28" ht="15.75" customHeight="1">
      <c r="AB757" s="305"/>
    </row>
    <row r="758" spans="28:28" ht="15.75" customHeight="1">
      <c r="AB758" s="305"/>
    </row>
    <row r="759" spans="28:28" ht="15.75" customHeight="1">
      <c r="AB759" s="305"/>
    </row>
    <row r="760" spans="28:28" ht="15.75" customHeight="1">
      <c r="AB760" s="305"/>
    </row>
    <row r="761" spans="28:28" ht="15.75" customHeight="1">
      <c r="AB761" s="305"/>
    </row>
    <row r="762" spans="28:28" ht="15.75" customHeight="1">
      <c r="AB762" s="305"/>
    </row>
    <row r="763" spans="28:28" ht="15.75" customHeight="1">
      <c r="AB763" s="305"/>
    </row>
    <row r="764" spans="28:28" ht="15.75" customHeight="1">
      <c r="AB764" s="305"/>
    </row>
    <row r="765" spans="28:28" ht="15.75" customHeight="1">
      <c r="AB765" s="305"/>
    </row>
    <row r="766" spans="28:28" ht="15.75" customHeight="1">
      <c r="AB766" s="305"/>
    </row>
    <row r="767" spans="28:28" ht="15.75" customHeight="1">
      <c r="AB767" s="305"/>
    </row>
    <row r="768" spans="28:28" ht="15.75" customHeight="1">
      <c r="AB768" s="305"/>
    </row>
    <row r="769" spans="28:28" ht="15.75" customHeight="1">
      <c r="AB769" s="305"/>
    </row>
    <row r="770" spans="28:28" ht="15.75" customHeight="1">
      <c r="AB770" s="305"/>
    </row>
    <row r="771" spans="28:28" ht="15.75" customHeight="1">
      <c r="AB771" s="305"/>
    </row>
    <row r="772" spans="28:28" ht="15.75" customHeight="1">
      <c r="AB772" s="305"/>
    </row>
    <row r="773" spans="28:28" ht="15.75" customHeight="1">
      <c r="AB773" s="305"/>
    </row>
    <row r="774" spans="28:28" ht="15.75" customHeight="1">
      <c r="AB774" s="305"/>
    </row>
    <row r="775" spans="28:28" ht="15.75" customHeight="1">
      <c r="AB775" s="305"/>
    </row>
    <row r="776" spans="28:28" ht="15.75" customHeight="1">
      <c r="AB776" s="305"/>
    </row>
    <row r="777" spans="28:28" ht="15.75" customHeight="1">
      <c r="AB777" s="305"/>
    </row>
    <row r="778" spans="28:28" ht="15.75" customHeight="1">
      <c r="AB778" s="305"/>
    </row>
    <row r="779" spans="28:28" ht="15.75" customHeight="1">
      <c r="AB779" s="305"/>
    </row>
    <row r="780" spans="28:28" ht="15.75" customHeight="1">
      <c r="AB780" s="305"/>
    </row>
    <row r="781" spans="28:28" ht="15.75" customHeight="1">
      <c r="AB781" s="305"/>
    </row>
    <row r="782" spans="28:28" ht="15.75" customHeight="1">
      <c r="AB782" s="305"/>
    </row>
    <row r="783" spans="28:28" ht="15.75" customHeight="1">
      <c r="AB783" s="305"/>
    </row>
    <row r="784" spans="28:28" ht="15.75" customHeight="1">
      <c r="AB784" s="305"/>
    </row>
    <row r="785" spans="28:28" ht="15.75" customHeight="1">
      <c r="AB785" s="305"/>
    </row>
    <row r="786" spans="28:28" ht="15.75" customHeight="1">
      <c r="AB786" s="305"/>
    </row>
    <row r="787" spans="28:28" ht="15.75" customHeight="1">
      <c r="AB787" s="305"/>
    </row>
    <row r="788" spans="28:28" ht="15.75" customHeight="1">
      <c r="AB788" s="305"/>
    </row>
    <row r="789" spans="28:28" ht="15.75" customHeight="1">
      <c r="AB789" s="305"/>
    </row>
    <row r="790" spans="28:28" ht="15.75" customHeight="1">
      <c r="AB790" s="305"/>
    </row>
    <row r="791" spans="28:28" ht="15.75" customHeight="1">
      <c r="AB791" s="305"/>
    </row>
    <row r="792" spans="28:28" ht="15.75" customHeight="1">
      <c r="AB792" s="305"/>
    </row>
    <row r="793" spans="28:28" ht="15.75" customHeight="1">
      <c r="AB793" s="305"/>
    </row>
    <row r="794" spans="28:28" ht="15.75" customHeight="1">
      <c r="AB794" s="305"/>
    </row>
    <row r="795" spans="28:28" ht="15.75" customHeight="1">
      <c r="AB795" s="305"/>
    </row>
    <row r="796" spans="28:28" ht="15.75" customHeight="1">
      <c r="AB796" s="305"/>
    </row>
    <row r="797" spans="28:28" ht="15.75" customHeight="1">
      <c r="AB797" s="305"/>
    </row>
    <row r="798" spans="28:28" ht="15.75" customHeight="1">
      <c r="AB798" s="305"/>
    </row>
    <row r="799" spans="28:28" ht="15.75" customHeight="1">
      <c r="AB799" s="305"/>
    </row>
    <row r="800" spans="28:28" ht="15.75" customHeight="1">
      <c r="AB800" s="305"/>
    </row>
    <row r="801" spans="28:28" ht="15.75" customHeight="1">
      <c r="AB801" s="305"/>
    </row>
    <row r="802" spans="28:28" ht="15.75" customHeight="1">
      <c r="AB802" s="305"/>
    </row>
    <row r="803" spans="28:28" ht="15.75" customHeight="1">
      <c r="AB803" s="305"/>
    </row>
    <row r="804" spans="28:28" ht="15.75" customHeight="1">
      <c r="AB804" s="305"/>
    </row>
    <row r="805" spans="28:28" ht="15.75" customHeight="1">
      <c r="AB805" s="305"/>
    </row>
    <row r="806" spans="28:28" ht="15.75" customHeight="1">
      <c r="AB806" s="305"/>
    </row>
    <row r="807" spans="28:28" ht="15.75" customHeight="1">
      <c r="AB807" s="305"/>
    </row>
    <row r="808" spans="28:28" ht="15.75" customHeight="1">
      <c r="AB808" s="305"/>
    </row>
    <row r="809" spans="28:28" ht="15.75" customHeight="1">
      <c r="AB809" s="305"/>
    </row>
    <row r="810" spans="28:28" ht="15.75" customHeight="1">
      <c r="AB810" s="305"/>
    </row>
    <row r="811" spans="28:28" ht="15.75" customHeight="1">
      <c r="AB811" s="305"/>
    </row>
    <row r="812" spans="28:28" ht="15.75" customHeight="1">
      <c r="AB812" s="305"/>
    </row>
    <row r="813" spans="28:28" ht="15.75" customHeight="1">
      <c r="AB813" s="305"/>
    </row>
    <row r="814" spans="28:28" ht="15.75" customHeight="1">
      <c r="AB814" s="305"/>
    </row>
    <row r="815" spans="28:28" ht="15.75" customHeight="1">
      <c r="AB815" s="305"/>
    </row>
    <row r="816" spans="28:28" ht="15.75" customHeight="1">
      <c r="AB816" s="305"/>
    </row>
    <row r="817" spans="28:28" ht="15.75" customHeight="1">
      <c r="AB817" s="305"/>
    </row>
    <row r="818" spans="28:28" ht="15.75" customHeight="1">
      <c r="AB818" s="305"/>
    </row>
    <row r="819" spans="28:28" ht="15.75" customHeight="1">
      <c r="AB819" s="305"/>
    </row>
    <row r="820" spans="28:28" ht="15.75" customHeight="1">
      <c r="AB820" s="305"/>
    </row>
    <row r="821" spans="28:28" ht="15.75" customHeight="1">
      <c r="AB821" s="305"/>
    </row>
    <row r="822" spans="28:28" ht="15.75" customHeight="1">
      <c r="AB822" s="305"/>
    </row>
    <row r="823" spans="28:28" ht="15.75" customHeight="1">
      <c r="AB823" s="305"/>
    </row>
    <row r="824" spans="28:28" ht="15.75" customHeight="1">
      <c r="AB824" s="305"/>
    </row>
    <row r="825" spans="28:28" ht="15.75" customHeight="1">
      <c r="AB825" s="305"/>
    </row>
    <row r="826" spans="28:28" ht="15.75" customHeight="1">
      <c r="AB826" s="305"/>
    </row>
    <row r="827" spans="28:28" ht="15.75" customHeight="1">
      <c r="AB827" s="305"/>
    </row>
    <row r="828" spans="28:28" ht="15.75" customHeight="1">
      <c r="AB828" s="305"/>
    </row>
    <row r="829" spans="28:28" ht="15.75" customHeight="1">
      <c r="AB829" s="305"/>
    </row>
    <row r="830" spans="28:28" ht="15.75" customHeight="1">
      <c r="AB830" s="305"/>
    </row>
    <row r="831" spans="28:28" ht="15.75" customHeight="1">
      <c r="AB831" s="305"/>
    </row>
    <row r="832" spans="28:28" ht="15.75" customHeight="1">
      <c r="AB832" s="305"/>
    </row>
    <row r="833" spans="28:28" ht="15.75" customHeight="1">
      <c r="AB833" s="305"/>
    </row>
    <row r="834" spans="28:28" ht="15.75" customHeight="1">
      <c r="AB834" s="305"/>
    </row>
    <row r="835" spans="28:28" ht="15.75" customHeight="1">
      <c r="AB835" s="305"/>
    </row>
    <row r="836" spans="28:28" ht="15.75" customHeight="1">
      <c r="AB836" s="305"/>
    </row>
    <row r="837" spans="28:28" ht="15.75" customHeight="1">
      <c r="AB837" s="305"/>
    </row>
    <row r="838" spans="28:28" ht="15.75" customHeight="1">
      <c r="AB838" s="305"/>
    </row>
    <row r="839" spans="28:28" ht="15.75" customHeight="1">
      <c r="AB839" s="305"/>
    </row>
    <row r="840" spans="28:28" ht="15.75" customHeight="1">
      <c r="AB840" s="305"/>
    </row>
    <row r="841" spans="28:28" ht="15.75" customHeight="1">
      <c r="AB841" s="305"/>
    </row>
    <row r="842" spans="28:28" ht="15.75" customHeight="1">
      <c r="AB842" s="305"/>
    </row>
    <row r="843" spans="28:28" ht="15.75" customHeight="1">
      <c r="AB843" s="305"/>
    </row>
    <row r="844" spans="28:28" ht="15.75" customHeight="1">
      <c r="AB844" s="305"/>
    </row>
    <row r="845" spans="28:28" ht="15.75" customHeight="1">
      <c r="AB845" s="305"/>
    </row>
    <row r="846" spans="28:28" ht="15.75" customHeight="1">
      <c r="AB846" s="305"/>
    </row>
    <row r="847" spans="28:28" ht="15.75" customHeight="1">
      <c r="AB847" s="305"/>
    </row>
    <row r="848" spans="28:28" ht="15.75" customHeight="1">
      <c r="AB848" s="305"/>
    </row>
    <row r="849" spans="28:28" ht="15.75" customHeight="1">
      <c r="AB849" s="305"/>
    </row>
    <row r="850" spans="28:28" ht="15.75" customHeight="1">
      <c r="AB850" s="305"/>
    </row>
    <row r="851" spans="28:28" ht="15.75" customHeight="1">
      <c r="AB851" s="305"/>
    </row>
    <row r="852" spans="28:28" ht="15.75" customHeight="1">
      <c r="AB852" s="305"/>
    </row>
    <row r="853" spans="28:28" ht="15.75" customHeight="1">
      <c r="AB853" s="305"/>
    </row>
    <row r="854" spans="28:28" ht="15.75" customHeight="1">
      <c r="AB854" s="305"/>
    </row>
    <row r="855" spans="28:28" ht="15.75" customHeight="1">
      <c r="AB855" s="305"/>
    </row>
    <row r="856" spans="28:28" ht="15.75" customHeight="1">
      <c r="AB856" s="305"/>
    </row>
    <row r="857" spans="28:28" ht="15.75" customHeight="1">
      <c r="AB857" s="305"/>
    </row>
    <row r="858" spans="28:28" ht="15.75" customHeight="1">
      <c r="AB858" s="305"/>
    </row>
    <row r="859" spans="28:28" ht="15.75" customHeight="1">
      <c r="AB859" s="305"/>
    </row>
    <row r="860" spans="28:28" ht="15.75" customHeight="1">
      <c r="AB860" s="305"/>
    </row>
    <row r="861" spans="28:28" ht="15.75" customHeight="1">
      <c r="AB861" s="305"/>
    </row>
    <row r="862" spans="28:28" ht="15.75" customHeight="1">
      <c r="AB862" s="305"/>
    </row>
    <row r="863" spans="28:28" ht="15.75" customHeight="1">
      <c r="AB863" s="305"/>
    </row>
    <row r="864" spans="28:28" ht="15.75" customHeight="1">
      <c r="AB864" s="305"/>
    </row>
    <row r="865" spans="28:28" ht="15.75" customHeight="1">
      <c r="AB865" s="305"/>
    </row>
    <row r="866" spans="28:28" ht="15.75" customHeight="1">
      <c r="AB866" s="305"/>
    </row>
    <row r="867" spans="28:28" ht="15.75" customHeight="1">
      <c r="AB867" s="305"/>
    </row>
    <row r="868" spans="28:28" ht="15.75" customHeight="1">
      <c r="AB868" s="305"/>
    </row>
    <row r="869" spans="28:28" ht="15.75" customHeight="1">
      <c r="AB869" s="305"/>
    </row>
    <row r="870" spans="28:28" ht="15.75" customHeight="1">
      <c r="AB870" s="305"/>
    </row>
    <row r="871" spans="28:28" ht="15.75" customHeight="1">
      <c r="AB871" s="305"/>
    </row>
    <row r="872" spans="28:28" ht="15.75" customHeight="1">
      <c r="AB872" s="305"/>
    </row>
    <row r="873" spans="28:28" ht="15.75" customHeight="1">
      <c r="AB873" s="305"/>
    </row>
    <row r="874" spans="28:28" ht="15.75" customHeight="1">
      <c r="AB874" s="305"/>
    </row>
    <row r="875" spans="28:28" ht="15.75" customHeight="1">
      <c r="AB875" s="305"/>
    </row>
    <row r="876" spans="28:28" ht="15.75" customHeight="1">
      <c r="AB876" s="305"/>
    </row>
    <row r="877" spans="28:28" ht="15.75" customHeight="1">
      <c r="AB877" s="305"/>
    </row>
    <row r="878" spans="28:28" ht="15.75" customHeight="1">
      <c r="AB878" s="305"/>
    </row>
    <row r="879" spans="28:28" ht="15.75" customHeight="1">
      <c r="AB879" s="305"/>
    </row>
    <row r="880" spans="28:28" ht="15.75" customHeight="1">
      <c r="AB880" s="305"/>
    </row>
    <row r="881" spans="28:28" ht="15.75" customHeight="1">
      <c r="AB881" s="305"/>
    </row>
    <row r="882" spans="28:28" ht="15.75" customHeight="1">
      <c r="AB882" s="305"/>
    </row>
    <row r="883" spans="28:28" ht="15.75" customHeight="1">
      <c r="AB883" s="305"/>
    </row>
    <row r="884" spans="28:28" ht="15.75" customHeight="1">
      <c r="AB884" s="305"/>
    </row>
    <row r="885" spans="28:28" ht="15.75" customHeight="1">
      <c r="AB885" s="305"/>
    </row>
    <row r="886" spans="28:28" ht="15.75" customHeight="1">
      <c r="AB886" s="305"/>
    </row>
    <row r="887" spans="28:28" ht="15.75" customHeight="1">
      <c r="AB887" s="305"/>
    </row>
    <row r="888" spans="28:28" ht="15.75" customHeight="1">
      <c r="AB888" s="305"/>
    </row>
    <row r="889" spans="28:28" ht="15.75" customHeight="1">
      <c r="AB889" s="305"/>
    </row>
    <row r="890" spans="28:28" ht="15.75" customHeight="1">
      <c r="AB890" s="305"/>
    </row>
    <row r="891" spans="28:28" ht="15.75" customHeight="1">
      <c r="AB891" s="305"/>
    </row>
    <row r="892" spans="28:28" ht="15.75" customHeight="1">
      <c r="AB892" s="305"/>
    </row>
    <row r="893" spans="28:28" ht="15.75" customHeight="1">
      <c r="AB893" s="305"/>
    </row>
    <row r="894" spans="28:28" ht="15.75" customHeight="1">
      <c r="AB894" s="305"/>
    </row>
    <row r="895" spans="28:28" ht="15.75" customHeight="1">
      <c r="AB895" s="305"/>
    </row>
    <row r="896" spans="28:28" ht="15.75" customHeight="1">
      <c r="AB896" s="305"/>
    </row>
    <row r="897" spans="28:28" ht="15.75" customHeight="1">
      <c r="AB897" s="305"/>
    </row>
    <row r="898" spans="28:28" ht="15.75" customHeight="1">
      <c r="AB898" s="305"/>
    </row>
    <row r="899" spans="28:28" ht="15.75" customHeight="1">
      <c r="AB899" s="305"/>
    </row>
    <row r="900" spans="28:28" ht="15.75" customHeight="1">
      <c r="AB900" s="305"/>
    </row>
    <row r="901" spans="28:28" ht="15.75" customHeight="1">
      <c r="AB901" s="305"/>
    </row>
    <row r="902" spans="28:28" ht="15.75" customHeight="1">
      <c r="AB902" s="305"/>
    </row>
    <row r="903" spans="28:28" ht="15.75" customHeight="1">
      <c r="AB903" s="305"/>
    </row>
    <row r="904" spans="28:28" ht="15.75" customHeight="1">
      <c r="AB904" s="305"/>
    </row>
    <row r="905" spans="28:28" ht="15.75" customHeight="1">
      <c r="AB905" s="305"/>
    </row>
    <row r="906" spans="28:28" ht="15.75" customHeight="1">
      <c r="AB906" s="305"/>
    </row>
    <row r="907" spans="28:28" ht="15.75" customHeight="1">
      <c r="AB907" s="305"/>
    </row>
    <row r="908" spans="28:28" ht="15.75" customHeight="1">
      <c r="AB908" s="305"/>
    </row>
    <row r="909" spans="28:28" ht="15.75" customHeight="1">
      <c r="AB909" s="305"/>
    </row>
    <row r="910" spans="28:28" ht="15.75" customHeight="1">
      <c r="AB910" s="305"/>
    </row>
    <row r="911" spans="28:28" ht="15.75" customHeight="1">
      <c r="AB911" s="305"/>
    </row>
    <row r="912" spans="28:28" ht="15.75" customHeight="1">
      <c r="AB912" s="305"/>
    </row>
    <row r="913" spans="28:28" ht="15.75" customHeight="1">
      <c r="AB913" s="305"/>
    </row>
    <row r="914" spans="28:28" ht="15.75" customHeight="1">
      <c r="AB914" s="305"/>
    </row>
    <row r="915" spans="28:28" ht="15.75" customHeight="1">
      <c r="AB915" s="305"/>
    </row>
    <row r="916" spans="28:28" ht="15.75" customHeight="1">
      <c r="AB916" s="305"/>
    </row>
    <row r="917" spans="28:28" ht="15.75" customHeight="1">
      <c r="AB917" s="305"/>
    </row>
    <row r="918" spans="28:28" ht="15.75" customHeight="1">
      <c r="AB918" s="305"/>
    </row>
    <row r="919" spans="28:28" ht="15.75" customHeight="1">
      <c r="AB919" s="305"/>
    </row>
    <row r="920" spans="28:28" ht="15.75" customHeight="1">
      <c r="AB920" s="305"/>
    </row>
    <row r="921" spans="28:28" ht="15.75" customHeight="1">
      <c r="AB921" s="305"/>
    </row>
    <row r="922" spans="28:28" ht="15.75" customHeight="1">
      <c r="AB922" s="305"/>
    </row>
    <row r="923" spans="28:28" ht="15.75" customHeight="1">
      <c r="AB923" s="305"/>
    </row>
    <row r="924" spans="28:28" ht="15.75" customHeight="1">
      <c r="AB924" s="305"/>
    </row>
    <row r="925" spans="28:28" ht="15.75" customHeight="1">
      <c r="AB925" s="305"/>
    </row>
    <row r="926" spans="28:28" ht="15.75" customHeight="1">
      <c r="AB926" s="305"/>
    </row>
    <row r="927" spans="28:28" ht="15.75" customHeight="1">
      <c r="AB927" s="305"/>
    </row>
    <row r="928" spans="28:28" ht="15.75" customHeight="1">
      <c r="AB928" s="305"/>
    </row>
    <row r="929" spans="28:28" ht="15.75" customHeight="1">
      <c r="AB929" s="305"/>
    </row>
    <row r="930" spans="28:28" ht="15.75" customHeight="1">
      <c r="AB930" s="305"/>
    </row>
    <row r="931" spans="28:28" ht="15.75" customHeight="1">
      <c r="AB931" s="305"/>
    </row>
    <row r="932" spans="28:28" ht="15.75" customHeight="1">
      <c r="AB932" s="305"/>
    </row>
    <row r="933" spans="28:28" ht="15.75" customHeight="1">
      <c r="AB933" s="305"/>
    </row>
    <row r="934" spans="28:28" ht="15.75" customHeight="1">
      <c r="AB934" s="305"/>
    </row>
    <row r="935" spans="28:28" ht="15.75" customHeight="1">
      <c r="AB935" s="305"/>
    </row>
    <row r="936" spans="28:28" ht="15.75" customHeight="1">
      <c r="AB936" s="305"/>
    </row>
    <row r="937" spans="28:28" ht="15.75" customHeight="1">
      <c r="AB937" s="305"/>
    </row>
    <row r="938" spans="28:28" ht="15.75" customHeight="1">
      <c r="AB938" s="305"/>
    </row>
    <row r="939" spans="28:28" ht="15.75" customHeight="1">
      <c r="AB939" s="305"/>
    </row>
    <row r="940" spans="28:28" ht="15.75" customHeight="1">
      <c r="AB940" s="305"/>
    </row>
    <row r="941" spans="28:28" ht="15.75" customHeight="1">
      <c r="AB941" s="305"/>
    </row>
    <row r="942" spans="28:28" ht="15.75" customHeight="1">
      <c r="AB942" s="305"/>
    </row>
    <row r="943" spans="28:28" ht="15.75" customHeight="1">
      <c r="AB943" s="305"/>
    </row>
    <row r="944" spans="28:28" ht="15.75" customHeight="1">
      <c r="AB944" s="305"/>
    </row>
    <row r="945" spans="28:28" ht="15.75" customHeight="1">
      <c r="AB945" s="305"/>
    </row>
    <row r="946" spans="28:28" ht="15.75" customHeight="1">
      <c r="AB946" s="305"/>
    </row>
    <row r="947" spans="28:28" ht="15.75" customHeight="1">
      <c r="AB947" s="305"/>
    </row>
    <row r="948" spans="28:28" ht="15.75" customHeight="1">
      <c r="AB948" s="305"/>
    </row>
    <row r="949" spans="28:28" ht="15.75" customHeight="1">
      <c r="AB949" s="305"/>
    </row>
    <row r="950" spans="28:28" ht="15.75" customHeight="1">
      <c r="AB950" s="305"/>
    </row>
    <row r="951" spans="28:28" ht="15.75" customHeight="1">
      <c r="AB951" s="305"/>
    </row>
    <row r="952" spans="28:28" ht="15.75" customHeight="1">
      <c r="AB952" s="305"/>
    </row>
    <row r="953" spans="28:28" ht="15.75" customHeight="1">
      <c r="AB953" s="305"/>
    </row>
    <row r="954" spans="28:28" ht="15.75" customHeight="1">
      <c r="AB954" s="305"/>
    </row>
    <row r="955" spans="28:28" ht="15.75" customHeight="1">
      <c r="AB955" s="305"/>
    </row>
    <row r="956" spans="28:28" ht="15.75" customHeight="1">
      <c r="AB956" s="305"/>
    </row>
    <row r="957" spans="28:28" ht="15.75" customHeight="1">
      <c r="AB957" s="305"/>
    </row>
    <row r="958" spans="28:28" ht="15.75" customHeight="1">
      <c r="AB958" s="305"/>
    </row>
    <row r="959" spans="28:28" ht="15.75" customHeight="1">
      <c r="AB959" s="305"/>
    </row>
    <row r="960" spans="28:28" ht="15.75" customHeight="1">
      <c r="AB960" s="305"/>
    </row>
    <row r="961" spans="28:28" ht="15.75" customHeight="1">
      <c r="AB961" s="305"/>
    </row>
    <row r="962" spans="28:28" ht="15.75" customHeight="1">
      <c r="AB962" s="305"/>
    </row>
    <row r="963" spans="28:28" ht="15.75" customHeight="1">
      <c r="AB963" s="305"/>
    </row>
    <row r="964" spans="28:28" ht="15.75" customHeight="1">
      <c r="AB964" s="305"/>
    </row>
    <row r="965" spans="28:28" ht="15.75" customHeight="1">
      <c r="AB965" s="305"/>
    </row>
    <row r="966" spans="28:28" ht="15.75" customHeight="1">
      <c r="AB966" s="305"/>
    </row>
    <row r="967" spans="28:28" ht="15.75" customHeight="1">
      <c r="AB967" s="305"/>
    </row>
    <row r="968" spans="28:28" ht="15.75" customHeight="1">
      <c r="AB968" s="305"/>
    </row>
    <row r="969" spans="28:28" ht="15.75" customHeight="1">
      <c r="AB969" s="305"/>
    </row>
    <row r="970" spans="28:28" ht="15.75" customHeight="1">
      <c r="AB970" s="305"/>
    </row>
    <row r="971" spans="28:28" ht="15.75" customHeight="1">
      <c r="AB971" s="305"/>
    </row>
    <row r="972" spans="28:28" ht="15.75" customHeight="1">
      <c r="AB972" s="305"/>
    </row>
    <row r="973" spans="28:28" ht="15.75" customHeight="1">
      <c r="AB973" s="305"/>
    </row>
    <row r="974" spans="28:28" ht="15.75" customHeight="1">
      <c r="AB974" s="305"/>
    </row>
    <row r="975" spans="28:28" ht="15.75" customHeight="1">
      <c r="AB975" s="305"/>
    </row>
    <row r="976" spans="28:28" ht="15.75" customHeight="1">
      <c r="AB976" s="305"/>
    </row>
    <row r="977" spans="28:28" ht="15.75" customHeight="1">
      <c r="AB977" s="305"/>
    </row>
    <row r="978" spans="28:28" ht="15.75" customHeight="1">
      <c r="AB978" s="305"/>
    </row>
    <row r="979" spans="28:28" ht="15.75" customHeight="1">
      <c r="AB979" s="305"/>
    </row>
    <row r="980" spans="28:28" ht="15.75" customHeight="1">
      <c r="AB980" s="305"/>
    </row>
    <row r="981" spans="28:28" ht="15.75" customHeight="1">
      <c r="AB981" s="305"/>
    </row>
    <row r="982" spans="28:28" ht="15.75" customHeight="1">
      <c r="AB982" s="305"/>
    </row>
    <row r="983" spans="28:28" ht="15.75" customHeight="1">
      <c r="AB983" s="305"/>
    </row>
    <row r="984" spans="28:28" ht="15.75" customHeight="1">
      <c r="AB984" s="305"/>
    </row>
    <row r="985" spans="28:28" ht="15.75" customHeight="1">
      <c r="AB985" s="305"/>
    </row>
    <row r="986" spans="28:28" ht="15.75" customHeight="1">
      <c r="AB986" s="305"/>
    </row>
    <row r="987" spans="28:28" ht="15.75" customHeight="1">
      <c r="AB987" s="305"/>
    </row>
    <row r="988" spans="28:28" ht="15.75" customHeight="1">
      <c r="AB988" s="305"/>
    </row>
    <row r="989" spans="28:28" ht="15.75" customHeight="1">
      <c r="AB989" s="305"/>
    </row>
    <row r="990" spans="28:28" ht="15.75" customHeight="1">
      <c r="AB990" s="305"/>
    </row>
    <row r="991" spans="28:28" ht="15.75" customHeight="1">
      <c r="AB991" s="305"/>
    </row>
    <row r="992" spans="28:28" ht="15.75" customHeight="1">
      <c r="AB992" s="305"/>
    </row>
    <row r="993" spans="28:28" ht="15.75" customHeight="1">
      <c r="AB993" s="305"/>
    </row>
    <row r="994" spans="28:28" ht="15.75" customHeight="1">
      <c r="AB994" s="305"/>
    </row>
    <row r="995" spans="28:28" ht="15.75" customHeight="1">
      <c r="AB995" s="305"/>
    </row>
    <row r="996" spans="28:28" ht="15.75" customHeight="1">
      <c r="AB996" s="305"/>
    </row>
  </sheetData>
  <mergeCells count="4">
    <mergeCell ref="A1:J1"/>
    <mergeCell ref="K1:W1"/>
    <mergeCell ref="X1:Y1"/>
    <mergeCell ref="Z1:AB1"/>
  </mergeCells>
  <conditionalFormatting sqref="Z3:Z8">
    <cfRule type="containsText" dxfId="21" priority="1" operator="containsText" text="NO">
      <formula>NOT(ISERROR(SEARCH(("NO"),(Z3))))</formula>
    </cfRule>
    <cfRule type="containsText" dxfId="20" priority="2" operator="containsText" text="SI">
      <formula>NOT(ISERROR(SEARCH(("SI"),(Z3))))</formula>
    </cfRule>
  </conditionalFormatting>
  <hyperlinks>
    <hyperlink ref="W3" r:id="rId1" xr:uid="{00000000-0004-0000-0800-000000000000}"/>
    <hyperlink ref="W4" r:id="rId2" xr:uid="{00000000-0004-0000-0800-000001000000}"/>
    <hyperlink ref="W5" r:id="rId3" xr:uid="{00000000-0004-0000-0800-000002000000}"/>
    <hyperlink ref="W6" r:id="rId4" xr:uid="{00000000-0004-0000-0800-000003000000}"/>
    <hyperlink ref="W7" r:id="rId5" xr:uid="{00000000-0004-0000-0800-000004000000}"/>
    <hyperlink ref="W8" r:id="rId6" xr:uid="{00000000-0004-0000-0800-000005000000}"/>
  </hyperlinks>
  <pageMargins left="0.7" right="0.7" top="0.75" bottom="0.75" header="0" footer="0"/>
  <pageSetup orientation="landscape" r:id="rId7"/>
  <extLst>
    <ext xmlns:x14="http://schemas.microsoft.com/office/spreadsheetml/2009/9/main" uri="{CCE6A557-97BC-4b89-ADB6-D9C93CAAB3DF}">
      <x14:dataValidations xmlns:xm="http://schemas.microsoft.com/office/excel/2006/main" count="4">
        <x14:dataValidation type="list" allowBlank="1" showErrorMessage="1" xr:uid="{00000000-0002-0000-0800-000000000000}">
          <x14:formula1>
            <xm:f>Listados!$B$2:$B$32</xm:f>
          </x14:formula1>
          <xm:sqref>B3:B8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800-000001000000}">
          <x14:formula1>
            <xm:f>Listados!$F$2:$F$4</xm:f>
          </x14:formula1>
          <xm:sqref>Z3:Z8</xm:sqref>
        </x14:dataValidation>
        <x14:dataValidation type="list" allowBlank="1" showErrorMessage="1" xr:uid="{00000000-0002-0000-0800-000002000000}">
          <x14:formula1>
            <xm:f>Listados!$D$2:$D$5</xm:f>
          </x14:formula1>
          <xm:sqref>E3:E8</xm:sqref>
        </x14:dataValidation>
        <x14:dataValidation type="list" allowBlank="1" showErrorMessage="1" xr:uid="{00000000-0002-0000-0800-000003000000}">
          <x14:formula1>
            <xm:f>Listados!$A$2:$A$18</xm:f>
          </x14:formula1>
          <xm:sqref>A3:A8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1000"/>
  <sheetViews>
    <sheetView topLeftCell="S2" workbookViewId="0">
      <selection activeCell="AB8" sqref="AB8"/>
    </sheetView>
  </sheetViews>
  <sheetFormatPr baseColWidth="10" defaultColWidth="10.08984375" defaultRowHeight="15" customHeight="1"/>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 customWidth="1"/>
    <col min="11" max="15" width="3.08984375" customWidth="1"/>
    <col min="16" max="16" width="4.1796875" customWidth="1"/>
    <col min="17" max="20" width="3.08984375" customWidth="1"/>
    <col min="21" max="21" width="3.81640625" customWidth="1"/>
    <col min="22" max="22" width="3.08984375" customWidth="1"/>
    <col min="23" max="23" width="17" customWidth="1"/>
    <col min="24" max="24" width="11.1796875" customWidth="1"/>
    <col min="25" max="25" width="84" customWidth="1"/>
    <col min="26" max="26" width="9" customWidth="1"/>
    <col min="27" max="27" width="8.54296875" bestFit="1" customWidth="1"/>
    <col min="28" max="28" width="43.6328125" customWidth="1"/>
  </cols>
  <sheetData>
    <row r="1" spans="1:31" ht="40.5" customHeight="1">
      <c r="A1" s="492" t="s">
        <v>566</v>
      </c>
      <c r="B1" s="493"/>
      <c r="C1" s="493"/>
      <c r="D1" s="493"/>
      <c r="E1" s="493"/>
      <c r="F1" s="493"/>
      <c r="G1" s="493"/>
      <c r="H1" s="493"/>
      <c r="I1" s="493"/>
      <c r="J1" s="494"/>
      <c r="K1" s="495" t="s">
        <v>567</v>
      </c>
      <c r="L1" s="496"/>
      <c r="M1" s="496"/>
      <c r="N1" s="496"/>
      <c r="O1" s="496"/>
      <c r="P1" s="496"/>
      <c r="Q1" s="496"/>
      <c r="R1" s="496"/>
      <c r="S1" s="496"/>
      <c r="T1" s="496"/>
      <c r="U1" s="496"/>
      <c r="V1" s="496"/>
      <c r="W1" s="497"/>
      <c r="X1" s="511" t="s">
        <v>107</v>
      </c>
      <c r="Y1" s="494"/>
      <c r="Z1" s="500" t="s">
        <v>108</v>
      </c>
      <c r="AA1" s="501"/>
      <c r="AB1" s="502"/>
      <c r="AC1" s="34"/>
      <c r="AD1" s="34"/>
      <c r="AE1" s="6"/>
    </row>
    <row r="2" spans="1:31" ht="48.75" customHeight="1">
      <c r="A2" s="36" t="s">
        <v>74</v>
      </c>
      <c r="B2" s="36" t="s">
        <v>490</v>
      </c>
      <c r="C2" s="36" t="s">
        <v>110</v>
      </c>
      <c r="D2" s="36" t="s">
        <v>111</v>
      </c>
      <c r="E2" s="36" t="s">
        <v>112</v>
      </c>
      <c r="F2" s="36" t="s">
        <v>113</v>
      </c>
      <c r="G2" s="36" t="s">
        <v>114</v>
      </c>
      <c r="H2" s="36" t="s">
        <v>115</v>
      </c>
      <c r="I2" s="36" t="s">
        <v>116</v>
      </c>
      <c r="J2" s="36" t="s">
        <v>117</v>
      </c>
      <c r="K2" s="234" t="s">
        <v>118</v>
      </c>
      <c r="L2" s="234" t="s">
        <v>119</v>
      </c>
      <c r="M2" s="234" t="s">
        <v>120</v>
      </c>
      <c r="N2" s="234" t="s">
        <v>121</v>
      </c>
      <c r="O2" s="234" t="s">
        <v>122</v>
      </c>
      <c r="P2" s="234" t="s">
        <v>123</v>
      </c>
      <c r="Q2" s="234" t="s">
        <v>124</v>
      </c>
      <c r="R2" s="234" t="s">
        <v>125</v>
      </c>
      <c r="S2" s="234" t="s">
        <v>126</v>
      </c>
      <c r="T2" s="234" t="s">
        <v>127</v>
      </c>
      <c r="U2" s="234" t="s">
        <v>128</v>
      </c>
      <c r="V2" s="294" t="s">
        <v>129</v>
      </c>
      <c r="W2" s="268" t="s">
        <v>130</v>
      </c>
      <c r="X2" s="269" t="s">
        <v>132</v>
      </c>
      <c r="Y2" s="295" t="s">
        <v>133</v>
      </c>
      <c r="Z2" s="271" t="s">
        <v>131</v>
      </c>
      <c r="AA2" s="272" t="s">
        <v>132</v>
      </c>
      <c r="AB2" s="42" t="s">
        <v>133</v>
      </c>
      <c r="AC2" s="6"/>
      <c r="AD2" s="6"/>
      <c r="AE2" s="6"/>
    </row>
    <row r="3" spans="1:31" ht="102">
      <c r="A3" s="45" t="s">
        <v>38</v>
      </c>
      <c r="B3" s="308" t="s">
        <v>72</v>
      </c>
      <c r="C3" s="309" t="s">
        <v>427</v>
      </c>
      <c r="D3" s="308" t="s">
        <v>428</v>
      </c>
      <c r="E3" s="310" t="s">
        <v>14</v>
      </c>
      <c r="F3" s="311" t="s">
        <v>695</v>
      </c>
      <c r="G3" s="309" t="s">
        <v>137</v>
      </c>
      <c r="H3" s="312" t="s">
        <v>154</v>
      </c>
      <c r="I3" s="313" t="s">
        <v>430</v>
      </c>
      <c r="J3" s="314" t="s">
        <v>431</v>
      </c>
      <c r="K3" s="315"/>
      <c r="L3" s="315"/>
      <c r="M3" s="315"/>
      <c r="N3" s="315"/>
      <c r="O3" s="315"/>
      <c r="P3" s="64">
        <v>0</v>
      </c>
      <c r="Q3" s="315"/>
      <c r="R3" s="315"/>
      <c r="S3" s="315"/>
      <c r="T3" s="315"/>
      <c r="U3" s="64">
        <v>1</v>
      </c>
      <c r="V3" s="64">
        <v>0</v>
      </c>
      <c r="W3" s="316" t="s">
        <v>696</v>
      </c>
      <c r="X3" s="317">
        <v>45687</v>
      </c>
      <c r="Y3" s="57" t="s">
        <v>697</v>
      </c>
      <c r="Z3" s="318" t="s">
        <v>10</v>
      </c>
      <c r="AA3" s="319">
        <v>45699</v>
      </c>
      <c r="AB3" s="320" t="s">
        <v>698</v>
      </c>
    </row>
    <row r="4" spans="1:31" ht="336.6">
      <c r="A4" s="59" t="s">
        <v>38</v>
      </c>
      <c r="B4" s="232" t="s">
        <v>72</v>
      </c>
      <c r="C4" s="321" t="s">
        <v>432</v>
      </c>
      <c r="D4" s="232" t="s">
        <v>433</v>
      </c>
      <c r="E4" s="111" t="s">
        <v>14</v>
      </c>
      <c r="F4" s="322" t="s">
        <v>699</v>
      </c>
      <c r="G4" s="321" t="s">
        <v>137</v>
      </c>
      <c r="H4" s="323" t="s">
        <v>146</v>
      </c>
      <c r="I4" s="324" t="s">
        <v>430</v>
      </c>
      <c r="J4" s="325" t="s">
        <v>700</v>
      </c>
      <c r="K4" s="315"/>
      <c r="L4" s="315"/>
      <c r="M4" s="315"/>
      <c r="N4" s="326">
        <v>0.1</v>
      </c>
      <c r="O4" s="315"/>
      <c r="P4" s="315"/>
      <c r="Q4" s="315"/>
      <c r="R4" s="326">
        <v>0.9</v>
      </c>
      <c r="S4" s="315"/>
      <c r="T4" s="315"/>
      <c r="U4" s="315"/>
      <c r="V4" s="64">
        <v>0</v>
      </c>
      <c r="W4" s="316" t="s">
        <v>701</v>
      </c>
      <c r="X4" s="317">
        <v>45686</v>
      </c>
      <c r="Y4" s="327" t="s">
        <v>702</v>
      </c>
      <c r="Z4" s="77" t="s">
        <v>22</v>
      </c>
      <c r="AA4" s="328">
        <v>45699</v>
      </c>
      <c r="AB4" s="329" t="s">
        <v>703</v>
      </c>
    </row>
    <row r="5" spans="1:31" ht="354" customHeight="1">
      <c r="A5" s="59" t="s">
        <v>38</v>
      </c>
      <c r="B5" s="232" t="s">
        <v>72</v>
      </c>
      <c r="C5" s="321" t="s">
        <v>436</v>
      </c>
      <c r="D5" s="232" t="s">
        <v>437</v>
      </c>
      <c r="E5" s="111" t="s">
        <v>14</v>
      </c>
      <c r="F5" s="322" t="s">
        <v>438</v>
      </c>
      <c r="G5" s="321" t="s">
        <v>137</v>
      </c>
      <c r="H5" s="323" t="s">
        <v>275</v>
      </c>
      <c r="I5" s="324" t="s">
        <v>430</v>
      </c>
      <c r="J5" s="325" t="s">
        <v>435</v>
      </c>
      <c r="K5" s="315"/>
      <c r="L5" s="315"/>
      <c r="M5" s="315"/>
      <c r="N5" s="315"/>
      <c r="O5" s="315"/>
      <c r="P5" s="315"/>
      <c r="Q5" s="315"/>
      <c r="R5" s="315"/>
      <c r="S5" s="64">
        <v>0.4</v>
      </c>
      <c r="T5" s="64">
        <v>0.6</v>
      </c>
      <c r="U5" s="315"/>
      <c r="V5" s="64">
        <v>0</v>
      </c>
      <c r="W5" s="330" t="s">
        <v>704</v>
      </c>
      <c r="X5" s="331">
        <v>45623</v>
      </c>
      <c r="Y5" s="57" t="s">
        <v>705</v>
      </c>
      <c r="Z5" s="77" t="s">
        <v>22</v>
      </c>
      <c r="AA5" s="328">
        <v>45699</v>
      </c>
      <c r="AB5" s="329" t="s">
        <v>706</v>
      </c>
    </row>
    <row r="6" spans="1:31" ht="195.75" customHeight="1">
      <c r="A6" s="59" t="s">
        <v>38</v>
      </c>
      <c r="B6" s="232" t="s">
        <v>72</v>
      </c>
      <c r="C6" s="321" t="s">
        <v>439</v>
      </c>
      <c r="D6" s="232" t="s">
        <v>440</v>
      </c>
      <c r="E6" s="111" t="s">
        <v>14</v>
      </c>
      <c r="F6" s="322" t="s">
        <v>707</v>
      </c>
      <c r="G6" s="321" t="s">
        <v>137</v>
      </c>
      <c r="H6" s="323" t="s">
        <v>205</v>
      </c>
      <c r="I6" s="324" t="s">
        <v>430</v>
      </c>
      <c r="J6" s="325" t="s">
        <v>442</v>
      </c>
      <c r="K6" s="77">
        <v>0</v>
      </c>
      <c r="L6" s="77">
        <v>0</v>
      </c>
      <c r="M6" s="77">
        <v>0</v>
      </c>
      <c r="N6" s="77">
        <v>0</v>
      </c>
      <c r="O6" s="77">
        <v>0</v>
      </c>
      <c r="P6" s="326">
        <v>0.3</v>
      </c>
      <c r="Q6" s="326">
        <v>0.3</v>
      </c>
      <c r="R6" s="77">
        <v>0</v>
      </c>
      <c r="S6" s="77">
        <v>0</v>
      </c>
      <c r="T6" s="77">
        <v>0</v>
      </c>
      <c r="U6" s="326">
        <v>0.4</v>
      </c>
      <c r="V6" s="77">
        <v>0</v>
      </c>
      <c r="W6" s="316" t="s">
        <v>708</v>
      </c>
      <c r="X6" s="331">
        <v>45687</v>
      </c>
      <c r="Y6" s="57" t="s">
        <v>709</v>
      </c>
      <c r="Z6" s="77" t="s">
        <v>22</v>
      </c>
      <c r="AA6" s="328">
        <v>45699</v>
      </c>
      <c r="AB6" s="329" t="s">
        <v>710</v>
      </c>
    </row>
    <row r="7" spans="1:31" ht="409.5" customHeight="1">
      <c r="A7" s="232" t="s">
        <v>38</v>
      </c>
      <c r="B7" s="232" t="s">
        <v>72</v>
      </c>
      <c r="C7" s="321" t="s">
        <v>445</v>
      </c>
      <c r="D7" s="232" t="s">
        <v>446</v>
      </c>
      <c r="E7" s="111" t="s">
        <v>8</v>
      </c>
      <c r="F7" s="322" t="s">
        <v>447</v>
      </c>
      <c r="G7" s="321" t="s">
        <v>137</v>
      </c>
      <c r="H7" s="323" t="s">
        <v>275</v>
      </c>
      <c r="I7" s="324" t="s">
        <v>87</v>
      </c>
      <c r="J7" s="325" t="s">
        <v>448</v>
      </c>
      <c r="K7" s="332"/>
      <c r="L7" s="332"/>
      <c r="M7" s="332"/>
      <c r="N7" s="332"/>
      <c r="O7" s="332"/>
      <c r="P7" s="64">
        <v>0.5</v>
      </c>
      <c r="Q7" s="333"/>
      <c r="R7" s="333"/>
      <c r="S7" s="333"/>
      <c r="T7" s="333"/>
      <c r="U7" s="333"/>
      <c r="V7" s="64">
        <v>0.5</v>
      </c>
      <c r="W7" s="418" t="s">
        <v>711</v>
      </c>
      <c r="X7" s="331">
        <v>45687</v>
      </c>
      <c r="Y7" s="420" t="s">
        <v>862</v>
      </c>
      <c r="Z7" s="77" t="s">
        <v>16</v>
      </c>
      <c r="AA7" s="328">
        <v>45699</v>
      </c>
      <c r="AB7" s="419" t="s">
        <v>863</v>
      </c>
    </row>
    <row r="8" spans="1:31" ht="213" customHeight="1">
      <c r="A8" s="232" t="s">
        <v>38</v>
      </c>
      <c r="B8" s="232" t="s">
        <v>66</v>
      </c>
      <c r="C8" s="321" t="s">
        <v>449</v>
      </c>
      <c r="D8" s="232" t="s">
        <v>450</v>
      </c>
      <c r="E8" s="111" t="s">
        <v>14</v>
      </c>
      <c r="F8" s="322" t="s">
        <v>712</v>
      </c>
      <c r="G8" s="321" t="s">
        <v>137</v>
      </c>
      <c r="H8" s="323" t="s">
        <v>275</v>
      </c>
      <c r="I8" s="324" t="s">
        <v>430</v>
      </c>
      <c r="J8" s="325" t="s">
        <v>713</v>
      </c>
      <c r="K8" s="315"/>
      <c r="L8" s="315"/>
      <c r="M8" s="315"/>
      <c r="N8" s="315"/>
      <c r="O8" s="315"/>
      <c r="P8" s="315"/>
      <c r="Q8" s="315"/>
      <c r="R8" s="315"/>
      <c r="S8" s="64">
        <v>0.5</v>
      </c>
      <c r="T8" s="315"/>
      <c r="U8" s="315"/>
      <c r="V8" s="64">
        <f>13/14</f>
        <v>0.9285714285714286</v>
      </c>
      <c r="W8" s="304" t="s">
        <v>714</v>
      </c>
      <c r="X8" s="334">
        <v>45649</v>
      </c>
      <c r="Y8" s="57" t="s">
        <v>715</v>
      </c>
      <c r="Z8" s="77" t="s">
        <v>10</v>
      </c>
      <c r="AA8" s="328">
        <v>45699</v>
      </c>
      <c r="AB8" s="419" t="s">
        <v>716</v>
      </c>
    </row>
    <row r="9" spans="1:31" ht="11.25" customHeight="1">
      <c r="A9" s="153"/>
      <c r="B9" s="154"/>
      <c r="C9" s="155">
        <f>COUNTA(C3:C8)</f>
        <v>6</v>
      </c>
      <c r="D9" s="156"/>
      <c r="E9" s="153"/>
      <c r="F9" s="156"/>
      <c r="G9" s="153"/>
      <c r="H9" s="153"/>
      <c r="I9" s="155"/>
      <c r="J9" s="153"/>
      <c r="K9" s="155"/>
      <c r="L9" s="155"/>
      <c r="M9" s="155"/>
      <c r="N9" s="155"/>
      <c r="O9" s="155"/>
      <c r="P9" s="155"/>
      <c r="Q9" s="153"/>
      <c r="R9" s="153"/>
      <c r="S9" s="153"/>
      <c r="T9" s="153"/>
      <c r="U9" s="153"/>
      <c r="V9" s="153"/>
      <c r="W9" s="153"/>
      <c r="X9" s="153"/>
      <c r="Y9" s="153"/>
      <c r="Z9" s="153"/>
      <c r="AA9" s="153"/>
    </row>
    <row r="10" spans="1:31" ht="25.5" customHeight="1">
      <c r="A10" s="153"/>
      <c r="B10" s="154"/>
      <c r="C10" s="155"/>
      <c r="D10" s="156"/>
      <c r="E10" s="153"/>
      <c r="F10" s="335"/>
      <c r="G10" s="153"/>
      <c r="H10" s="153"/>
      <c r="I10" s="155"/>
      <c r="J10" s="153"/>
      <c r="K10" s="155"/>
      <c r="L10" s="155"/>
      <c r="M10" s="155"/>
      <c r="N10" s="155"/>
      <c r="O10" s="155"/>
      <c r="P10" s="155"/>
      <c r="Q10" s="153"/>
      <c r="R10" s="153"/>
      <c r="S10" s="153"/>
      <c r="T10" s="153"/>
      <c r="U10" s="153"/>
      <c r="V10" s="153"/>
      <c r="W10" s="153"/>
      <c r="X10" s="153"/>
      <c r="Y10" s="153"/>
      <c r="Z10" s="153"/>
      <c r="AA10" s="153"/>
    </row>
    <row r="11" spans="1:31" ht="11.25" customHeight="1">
      <c r="A11" s="153"/>
      <c r="B11" s="154"/>
      <c r="C11" s="155"/>
      <c r="D11" s="156"/>
      <c r="E11" s="153"/>
      <c r="F11" s="156"/>
      <c r="G11" s="153"/>
      <c r="H11" s="153"/>
      <c r="I11" s="155"/>
      <c r="J11" s="153"/>
      <c r="K11" s="155"/>
      <c r="L11" s="155"/>
      <c r="M11" s="155"/>
      <c r="N11" s="155"/>
      <c r="O11" s="155"/>
      <c r="P11" s="155"/>
      <c r="Q11" s="153"/>
      <c r="R11" s="153"/>
      <c r="S11" s="153"/>
      <c r="T11" s="153"/>
      <c r="U11" s="153"/>
      <c r="V11" s="153"/>
      <c r="W11" s="153"/>
      <c r="X11" s="153"/>
      <c r="Y11" s="153"/>
      <c r="Z11" s="153"/>
      <c r="AA11" s="153"/>
    </row>
    <row r="12" spans="1:31" ht="11.25" customHeight="1">
      <c r="A12" s="153"/>
      <c r="B12" s="154"/>
      <c r="C12" s="155"/>
      <c r="D12" s="156"/>
      <c r="E12" s="153"/>
      <c r="F12" s="307"/>
      <c r="G12" s="153"/>
      <c r="H12" s="153"/>
      <c r="I12" s="155"/>
      <c r="J12" s="153"/>
      <c r="K12" s="155"/>
      <c r="L12" s="155"/>
      <c r="M12" s="155"/>
      <c r="N12" s="155"/>
      <c r="O12" s="155"/>
      <c r="P12" s="155"/>
      <c r="Q12" s="153"/>
      <c r="R12" s="153"/>
      <c r="S12" s="153"/>
      <c r="T12" s="153"/>
      <c r="U12" s="153"/>
      <c r="V12" s="153"/>
      <c r="W12" s="153"/>
      <c r="X12" s="153"/>
      <c r="Y12" s="153"/>
      <c r="Z12" s="153"/>
      <c r="AA12" s="153"/>
    </row>
    <row r="13" spans="1:31" ht="11.25" customHeight="1">
      <c r="A13" s="153"/>
      <c r="B13" s="154"/>
      <c r="C13" s="155"/>
      <c r="D13" s="156"/>
      <c r="E13" s="153"/>
      <c r="F13" s="156"/>
      <c r="G13" s="153"/>
      <c r="H13" s="153"/>
      <c r="I13" s="155"/>
      <c r="J13" s="153"/>
      <c r="K13" s="155"/>
      <c r="L13" s="155"/>
      <c r="M13" s="155"/>
      <c r="N13" s="155"/>
      <c r="O13" s="155"/>
      <c r="P13" s="155"/>
      <c r="Q13" s="153"/>
      <c r="R13" s="153"/>
      <c r="S13" s="153"/>
      <c r="T13" s="153"/>
      <c r="U13" s="153"/>
      <c r="V13" s="153"/>
      <c r="W13" s="153"/>
      <c r="X13" s="153"/>
      <c r="Y13" s="153"/>
      <c r="Z13" s="153"/>
      <c r="AA13" s="153"/>
    </row>
    <row r="14" spans="1:31" ht="11.25" customHeight="1">
      <c r="A14" s="153"/>
      <c r="B14" s="154"/>
      <c r="C14" s="155"/>
      <c r="D14" s="156"/>
      <c r="E14" s="153"/>
      <c r="F14" s="156"/>
      <c r="G14" s="153"/>
      <c r="H14" s="153"/>
      <c r="I14" s="155"/>
      <c r="J14" s="153"/>
      <c r="K14" s="155"/>
      <c r="L14" s="155"/>
      <c r="M14" s="155"/>
      <c r="N14" s="155"/>
      <c r="O14" s="155"/>
      <c r="P14" s="155"/>
      <c r="Q14" s="153"/>
      <c r="R14" s="153"/>
      <c r="S14" s="153"/>
      <c r="T14" s="153"/>
      <c r="U14" s="153"/>
      <c r="V14" s="153"/>
      <c r="W14" s="153"/>
      <c r="X14" s="153"/>
      <c r="Y14" s="153"/>
      <c r="Z14" s="153"/>
      <c r="AA14" s="153"/>
    </row>
    <row r="15" spans="1:31" ht="11.25" customHeight="1">
      <c r="A15" s="153"/>
      <c r="B15" s="154"/>
      <c r="C15" s="155"/>
      <c r="D15" s="156"/>
      <c r="E15" s="153"/>
      <c r="F15" s="156"/>
      <c r="G15" s="153"/>
      <c r="H15" s="153"/>
      <c r="I15" s="155"/>
      <c r="J15" s="153"/>
      <c r="K15" s="155"/>
      <c r="L15" s="155"/>
      <c r="M15" s="155"/>
      <c r="N15" s="155"/>
      <c r="O15" s="155"/>
      <c r="P15" s="155"/>
      <c r="Q15" s="153"/>
      <c r="R15" s="153"/>
      <c r="S15" s="153"/>
      <c r="T15" s="153"/>
      <c r="U15" s="153"/>
      <c r="V15" s="153"/>
      <c r="W15" s="153"/>
      <c r="X15" s="153"/>
      <c r="Y15" s="153"/>
      <c r="Z15" s="153"/>
      <c r="AA15" s="153"/>
    </row>
    <row r="16" spans="1:31" ht="11.25" customHeight="1">
      <c r="A16" s="153"/>
      <c r="B16" s="154"/>
      <c r="C16" s="155"/>
      <c r="D16" s="156"/>
      <c r="E16" s="153"/>
      <c r="F16" s="156"/>
      <c r="G16" s="153"/>
      <c r="H16" s="153"/>
      <c r="I16" s="155"/>
      <c r="J16" s="153"/>
      <c r="K16" s="155"/>
      <c r="L16" s="155"/>
      <c r="M16" s="155"/>
      <c r="N16" s="155"/>
      <c r="O16" s="155"/>
      <c r="P16" s="155"/>
      <c r="Q16" s="153"/>
      <c r="R16" s="153"/>
      <c r="S16" s="153"/>
      <c r="T16" s="153"/>
      <c r="U16" s="153"/>
      <c r="V16" s="153"/>
      <c r="W16" s="153"/>
      <c r="X16" s="153"/>
      <c r="Y16" s="153"/>
      <c r="Z16" s="153"/>
      <c r="AA16" s="153"/>
    </row>
    <row r="17" spans="1:27" ht="11.25" customHeight="1">
      <c r="A17" s="153"/>
      <c r="B17" s="154"/>
      <c r="C17" s="155"/>
      <c r="D17" s="156"/>
      <c r="E17" s="153"/>
      <c r="F17" s="156"/>
      <c r="G17" s="153"/>
      <c r="H17" s="153"/>
      <c r="I17" s="155"/>
      <c r="J17" s="153"/>
      <c r="K17" s="155"/>
      <c r="L17" s="155"/>
      <c r="M17" s="155"/>
      <c r="N17" s="155"/>
      <c r="O17" s="155"/>
      <c r="P17" s="155"/>
      <c r="Q17" s="153"/>
      <c r="R17" s="153"/>
      <c r="S17" s="153"/>
      <c r="T17" s="153"/>
      <c r="U17" s="153"/>
      <c r="V17" s="153"/>
      <c r="W17" s="153"/>
      <c r="X17" s="153"/>
      <c r="Y17" s="153"/>
      <c r="Z17" s="153"/>
      <c r="AA17" s="153"/>
    </row>
    <row r="18" spans="1:27" ht="11.25" customHeight="1">
      <c r="A18" s="153"/>
      <c r="B18" s="154"/>
      <c r="C18" s="155"/>
      <c r="D18" s="156"/>
      <c r="E18" s="153"/>
      <c r="F18" s="156"/>
      <c r="G18" s="153"/>
      <c r="H18" s="153"/>
      <c r="I18" s="155"/>
      <c r="J18" s="153"/>
      <c r="K18" s="155"/>
      <c r="L18" s="155"/>
      <c r="M18" s="155"/>
      <c r="N18" s="155"/>
      <c r="O18" s="155"/>
      <c r="P18" s="155"/>
      <c r="Q18" s="153"/>
      <c r="R18" s="153"/>
      <c r="S18" s="153"/>
      <c r="T18" s="153"/>
      <c r="U18" s="153"/>
      <c r="V18" s="153"/>
      <c r="W18" s="153"/>
      <c r="X18" s="153"/>
      <c r="Y18" s="153"/>
      <c r="Z18" s="153"/>
      <c r="AA18" s="153"/>
    </row>
    <row r="19" spans="1:27" ht="11.25" customHeight="1">
      <c r="A19" s="153"/>
      <c r="B19" s="154"/>
      <c r="C19" s="155"/>
      <c r="D19" s="156"/>
      <c r="E19" s="153"/>
      <c r="F19" s="156"/>
      <c r="G19" s="153"/>
      <c r="H19" s="153"/>
      <c r="I19" s="155"/>
      <c r="J19" s="153"/>
      <c r="K19" s="155"/>
      <c r="L19" s="155"/>
      <c r="M19" s="155"/>
      <c r="N19" s="155"/>
      <c r="O19" s="155"/>
      <c r="P19" s="155"/>
      <c r="Q19" s="153"/>
      <c r="R19" s="153"/>
      <c r="S19" s="153"/>
      <c r="T19" s="153"/>
      <c r="U19" s="153"/>
      <c r="V19" s="153"/>
      <c r="W19" s="153"/>
      <c r="X19" s="153"/>
      <c r="Y19" s="153"/>
      <c r="Z19" s="153"/>
      <c r="AA19" s="153"/>
    </row>
    <row r="20" spans="1:27" ht="11.25" customHeight="1">
      <c r="A20" s="153"/>
      <c r="B20" s="154"/>
      <c r="C20" s="155"/>
      <c r="D20" s="156"/>
      <c r="E20" s="153"/>
      <c r="F20" s="156"/>
      <c r="G20" s="153"/>
      <c r="H20" s="153"/>
      <c r="I20" s="155"/>
      <c r="J20" s="153"/>
      <c r="K20" s="155"/>
      <c r="L20" s="155"/>
      <c r="M20" s="155"/>
      <c r="N20" s="155"/>
      <c r="O20" s="155"/>
      <c r="P20" s="155"/>
      <c r="Q20" s="153"/>
      <c r="R20" s="153"/>
      <c r="S20" s="153"/>
      <c r="T20" s="153"/>
      <c r="U20" s="153"/>
      <c r="V20" s="153"/>
      <c r="W20" s="153"/>
      <c r="X20" s="153"/>
      <c r="Y20" s="153"/>
      <c r="Z20" s="153"/>
      <c r="AA20" s="153"/>
    </row>
    <row r="21" spans="1:27" ht="11.25" customHeight="1">
      <c r="A21" s="153"/>
      <c r="B21" s="154"/>
      <c r="C21" s="155"/>
      <c r="D21" s="156"/>
      <c r="E21" s="153"/>
      <c r="F21" s="156"/>
      <c r="G21" s="153"/>
      <c r="H21" s="153"/>
      <c r="I21" s="155"/>
      <c r="J21" s="153"/>
      <c r="K21" s="155"/>
      <c r="L21" s="155"/>
      <c r="M21" s="155"/>
      <c r="N21" s="155"/>
      <c r="O21" s="155"/>
      <c r="P21" s="155"/>
      <c r="Q21" s="153"/>
      <c r="R21" s="153"/>
      <c r="S21" s="153"/>
      <c r="T21" s="153"/>
      <c r="U21" s="153"/>
      <c r="V21" s="153"/>
      <c r="W21" s="153"/>
      <c r="X21" s="153"/>
      <c r="Y21" s="153"/>
      <c r="Z21" s="153"/>
      <c r="AA21" s="153"/>
    </row>
    <row r="22" spans="1:27" ht="11.25" customHeight="1">
      <c r="A22" s="153"/>
      <c r="B22" s="154"/>
      <c r="C22" s="155"/>
      <c r="D22" s="156"/>
      <c r="E22" s="153"/>
      <c r="F22" s="156"/>
      <c r="G22" s="153"/>
      <c r="H22" s="153"/>
      <c r="I22" s="155"/>
      <c r="J22" s="153"/>
      <c r="K22" s="155"/>
      <c r="L22" s="155"/>
      <c r="M22" s="155"/>
      <c r="N22" s="155"/>
      <c r="O22" s="155"/>
      <c r="P22" s="155"/>
      <c r="Q22" s="153"/>
      <c r="R22" s="153"/>
      <c r="S22" s="153"/>
      <c r="T22" s="153"/>
      <c r="U22" s="153"/>
      <c r="V22" s="153"/>
      <c r="W22" s="153"/>
      <c r="X22" s="153"/>
      <c r="Y22" s="153"/>
      <c r="Z22" s="153"/>
      <c r="AA22" s="153"/>
    </row>
    <row r="23" spans="1:27" ht="11.25" customHeight="1">
      <c r="A23" s="153"/>
      <c r="B23" s="154"/>
      <c r="C23" s="155"/>
      <c r="D23" s="156"/>
      <c r="E23" s="153"/>
      <c r="F23" s="156"/>
      <c r="G23" s="153"/>
      <c r="H23" s="153"/>
      <c r="I23" s="155"/>
      <c r="J23" s="153"/>
      <c r="K23" s="155"/>
      <c r="L23" s="155"/>
      <c r="M23" s="155"/>
      <c r="N23" s="155"/>
      <c r="O23" s="155"/>
      <c r="P23" s="155"/>
      <c r="Q23" s="153"/>
      <c r="R23" s="153"/>
      <c r="S23" s="153"/>
      <c r="T23" s="153"/>
      <c r="U23" s="153"/>
      <c r="V23" s="153"/>
      <c r="W23" s="153"/>
      <c r="X23" s="153"/>
      <c r="Y23" s="153"/>
      <c r="Z23" s="153"/>
      <c r="AA23" s="153"/>
    </row>
    <row r="24" spans="1:27" ht="11.25" customHeight="1">
      <c r="A24" s="153"/>
      <c r="B24" s="154"/>
      <c r="C24" s="155"/>
      <c r="D24" s="156"/>
      <c r="E24" s="153"/>
      <c r="F24" s="156"/>
      <c r="G24" s="153"/>
      <c r="H24" s="153"/>
      <c r="I24" s="155"/>
      <c r="J24" s="153"/>
      <c r="K24" s="155"/>
      <c r="L24" s="155"/>
      <c r="M24" s="155"/>
      <c r="N24" s="155"/>
      <c r="O24" s="155"/>
      <c r="P24" s="155"/>
      <c r="Q24" s="153"/>
      <c r="R24" s="153"/>
      <c r="S24" s="153"/>
      <c r="T24" s="153"/>
      <c r="U24" s="153"/>
      <c r="V24" s="153"/>
      <c r="W24" s="153"/>
      <c r="X24" s="153"/>
      <c r="Y24" s="153"/>
      <c r="Z24" s="153"/>
      <c r="AA24" s="153"/>
    </row>
    <row r="25" spans="1:27" ht="11.25" customHeight="1">
      <c r="A25" s="153"/>
      <c r="B25" s="154"/>
      <c r="C25" s="155"/>
      <c r="D25" s="156"/>
      <c r="E25" s="153"/>
      <c r="F25" s="156"/>
      <c r="G25" s="153"/>
      <c r="H25" s="153"/>
      <c r="I25" s="155"/>
      <c r="J25" s="153"/>
      <c r="K25" s="155"/>
      <c r="L25" s="155"/>
      <c r="M25" s="155"/>
      <c r="N25" s="155"/>
      <c r="O25" s="155"/>
      <c r="P25" s="155"/>
      <c r="Q25" s="153"/>
      <c r="R25" s="153"/>
      <c r="S25" s="153"/>
      <c r="T25" s="153"/>
      <c r="U25" s="153"/>
      <c r="V25" s="153"/>
      <c r="W25" s="153"/>
      <c r="X25" s="153"/>
      <c r="Y25" s="153"/>
      <c r="Z25" s="153"/>
      <c r="AA25" s="153"/>
    </row>
    <row r="26" spans="1:27" ht="11.25" customHeight="1">
      <c r="A26" s="153"/>
      <c r="B26" s="154"/>
      <c r="C26" s="155"/>
      <c r="D26" s="156"/>
      <c r="E26" s="153"/>
      <c r="F26" s="156"/>
      <c r="G26" s="153"/>
      <c r="H26" s="153"/>
      <c r="I26" s="155"/>
      <c r="J26" s="153"/>
      <c r="K26" s="155"/>
      <c r="L26" s="155"/>
      <c r="M26" s="155"/>
      <c r="N26" s="155"/>
      <c r="O26" s="155"/>
      <c r="P26" s="155"/>
      <c r="Q26" s="153"/>
      <c r="R26" s="153"/>
      <c r="S26" s="153"/>
      <c r="T26" s="153"/>
      <c r="U26" s="153"/>
      <c r="V26" s="153"/>
      <c r="W26" s="153"/>
      <c r="X26" s="153"/>
      <c r="Y26" s="153"/>
      <c r="Z26" s="153"/>
      <c r="AA26" s="153"/>
    </row>
    <row r="27" spans="1:27" ht="11.25" customHeight="1">
      <c r="A27" s="153"/>
      <c r="B27" s="154"/>
      <c r="C27" s="155"/>
      <c r="D27" s="156"/>
      <c r="E27" s="153"/>
      <c r="F27" s="156"/>
      <c r="G27" s="153"/>
      <c r="H27" s="153"/>
      <c r="I27" s="155"/>
      <c r="J27" s="153"/>
      <c r="K27" s="155"/>
      <c r="L27" s="155"/>
      <c r="M27" s="155"/>
      <c r="N27" s="155"/>
      <c r="O27" s="155"/>
      <c r="P27" s="155"/>
      <c r="Q27" s="153"/>
      <c r="R27" s="153"/>
      <c r="S27" s="153"/>
      <c r="T27" s="153"/>
      <c r="U27" s="153"/>
      <c r="V27" s="153"/>
      <c r="W27" s="153"/>
      <c r="X27" s="153"/>
      <c r="Y27" s="153"/>
      <c r="Z27" s="153"/>
      <c r="AA27" s="153"/>
    </row>
    <row r="28" spans="1:27" ht="11.25" customHeight="1">
      <c r="A28" s="153"/>
      <c r="B28" s="154"/>
      <c r="C28" s="155"/>
      <c r="D28" s="156"/>
      <c r="E28" s="153"/>
      <c r="F28" s="156"/>
      <c r="G28" s="153"/>
      <c r="H28" s="153"/>
      <c r="I28" s="155"/>
      <c r="J28" s="153"/>
      <c r="K28" s="155"/>
      <c r="L28" s="155"/>
      <c r="M28" s="155"/>
      <c r="N28" s="155"/>
      <c r="O28" s="155"/>
      <c r="P28" s="155"/>
      <c r="Q28" s="153"/>
      <c r="R28" s="153"/>
      <c r="S28" s="153"/>
      <c r="T28" s="153"/>
      <c r="U28" s="153"/>
      <c r="V28" s="153"/>
      <c r="W28" s="153"/>
      <c r="X28" s="153"/>
      <c r="Y28" s="153"/>
      <c r="Z28" s="153"/>
      <c r="AA28" s="153"/>
    </row>
    <row r="29" spans="1:27" ht="11.25" customHeight="1">
      <c r="A29" s="153"/>
      <c r="B29" s="154"/>
      <c r="C29" s="155"/>
      <c r="D29" s="156"/>
      <c r="E29" s="153"/>
      <c r="F29" s="156"/>
      <c r="G29" s="153"/>
      <c r="H29" s="153"/>
      <c r="I29" s="155"/>
      <c r="J29" s="153"/>
      <c r="K29" s="155"/>
      <c r="L29" s="155"/>
      <c r="M29" s="155"/>
      <c r="N29" s="155"/>
      <c r="O29" s="155"/>
      <c r="P29" s="155"/>
      <c r="Q29" s="153"/>
      <c r="R29" s="153"/>
      <c r="S29" s="153"/>
      <c r="T29" s="153"/>
      <c r="U29" s="153"/>
      <c r="V29" s="153"/>
      <c r="W29" s="153"/>
      <c r="X29" s="153"/>
      <c r="Y29" s="153"/>
      <c r="Z29" s="153"/>
      <c r="AA29" s="153"/>
    </row>
    <row r="30" spans="1:27" ht="11.25" customHeight="1">
      <c r="A30" s="153"/>
      <c r="B30" s="154"/>
      <c r="C30" s="155"/>
      <c r="D30" s="156"/>
      <c r="E30" s="153"/>
      <c r="F30" s="156"/>
      <c r="G30" s="153"/>
      <c r="H30" s="153"/>
      <c r="I30" s="155"/>
      <c r="J30" s="153"/>
      <c r="K30" s="155"/>
      <c r="L30" s="155"/>
      <c r="M30" s="155"/>
      <c r="N30" s="155"/>
      <c r="O30" s="155"/>
      <c r="P30" s="155"/>
      <c r="Q30" s="153"/>
      <c r="R30" s="153"/>
      <c r="S30" s="153"/>
      <c r="T30" s="153"/>
      <c r="U30" s="153"/>
      <c r="V30" s="153"/>
      <c r="W30" s="153"/>
      <c r="X30" s="153"/>
      <c r="Y30" s="153"/>
      <c r="Z30" s="153"/>
      <c r="AA30" s="153"/>
    </row>
    <row r="31" spans="1:27" ht="11.25" customHeight="1">
      <c r="A31" s="153"/>
      <c r="B31" s="154"/>
      <c r="C31" s="155"/>
      <c r="D31" s="156"/>
      <c r="E31" s="153"/>
      <c r="F31" s="156"/>
      <c r="G31" s="153"/>
      <c r="H31" s="153"/>
      <c r="I31" s="155"/>
      <c r="J31" s="153"/>
      <c r="K31" s="155"/>
      <c r="L31" s="155"/>
      <c r="M31" s="155"/>
      <c r="N31" s="155"/>
      <c r="O31" s="155"/>
      <c r="P31" s="155"/>
      <c r="Q31" s="153"/>
      <c r="R31" s="153"/>
      <c r="S31" s="153"/>
      <c r="T31" s="153"/>
      <c r="U31" s="153"/>
      <c r="V31" s="153"/>
      <c r="W31" s="153"/>
      <c r="X31" s="153"/>
      <c r="Y31" s="153"/>
      <c r="Z31" s="153"/>
      <c r="AA31" s="153"/>
    </row>
    <row r="32" spans="1:27" ht="11.25" customHeight="1">
      <c r="A32" s="153"/>
      <c r="B32" s="154"/>
      <c r="C32" s="155"/>
      <c r="D32" s="156"/>
      <c r="E32" s="153"/>
      <c r="F32" s="156"/>
      <c r="G32" s="153"/>
      <c r="H32" s="153"/>
      <c r="I32" s="155"/>
      <c r="J32" s="153"/>
      <c r="K32" s="155"/>
      <c r="L32" s="155"/>
      <c r="M32" s="155"/>
      <c r="N32" s="155"/>
      <c r="O32" s="155"/>
      <c r="P32" s="155"/>
      <c r="Q32" s="153"/>
      <c r="R32" s="153"/>
      <c r="S32" s="153"/>
      <c r="T32" s="153"/>
      <c r="U32" s="153"/>
      <c r="V32" s="153"/>
      <c r="W32" s="153"/>
      <c r="X32" s="153"/>
      <c r="Y32" s="153"/>
      <c r="Z32" s="153"/>
      <c r="AA32" s="153"/>
    </row>
    <row r="33" spans="1:27" ht="11.25" customHeight="1">
      <c r="A33" s="153"/>
      <c r="B33" s="154"/>
      <c r="C33" s="155"/>
      <c r="D33" s="156"/>
      <c r="E33" s="153"/>
      <c r="F33" s="156"/>
      <c r="G33" s="153"/>
      <c r="H33" s="153"/>
      <c r="I33" s="155"/>
      <c r="J33" s="153"/>
      <c r="K33" s="155"/>
      <c r="L33" s="155"/>
      <c r="M33" s="155"/>
      <c r="N33" s="155"/>
      <c r="O33" s="155"/>
      <c r="P33" s="155"/>
      <c r="Q33" s="153"/>
      <c r="R33" s="153"/>
      <c r="S33" s="153"/>
      <c r="T33" s="153"/>
      <c r="U33" s="153"/>
      <c r="V33" s="153"/>
      <c r="W33" s="153"/>
      <c r="X33" s="153"/>
      <c r="Y33" s="153"/>
      <c r="Z33" s="153"/>
      <c r="AA33" s="153"/>
    </row>
    <row r="34" spans="1:27" ht="11.25" customHeight="1">
      <c r="A34" s="153"/>
      <c r="B34" s="154"/>
      <c r="C34" s="155"/>
      <c r="D34" s="156"/>
      <c r="E34" s="153"/>
      <c r="F34" s="156"/>
      <c r="G34" s="153"/>
      <c r="H34" s="153"/>
      <c r="I34" s="155"/>
      <c r="J34" s="153"/>
      <c r="K34" s="155"/>
      <c r="L34" s="155"/>
      <c r="M34" s="155"/>
      <c r="N34" s="155"/>
      <c r="O34" s="155"/>
      <c r="P34" s="155"/>
      <c r="Q34" s="153"/>
      <c r="R34" s="153"/>
      <c r="S34" s="153"/>
      <c r="T34" s="153"/>
      <c r="U34" s="153"/>
      <c r="V34" s="153"/>
      <c r="W34" s="153"/>
      <c r="X34" s="153"/>
      <c r="Y34" s="153"/>
      <c r="Z34" s="153"/>
      <c r="AA34" s="153"/>
    </row>
    <row r="35" spans="1:27" ht="11.25" customHeight="1">
      <c r="A35" s="153"/>
      <c r="B35" s="154"/>
      <c r="C35" s="155"/>
      <c r="D35" s="156"/>
      <c r="E35" s="153"/>
      <c r="F35" s="156"/>
      <c r="G35" s="153"/>
      <c r="H35" s="153"/>
      <c r="I35" s="155"/>
      <c r="J35" s="153"/>
      <c r="K35" s="155"/>
      <c r="L35" s="155"/>
      <c r="M35" s="155"/>
      <c r="N35" s="155"/>
      <c r="O35" s="155"/>
      <c r="P35" s="155"/>
      <c r="Q35" s="153"/>
      <c r="R35" s="153"/>
      <c r="S35" s="153"/>
      <c r="T35" s="153"/>
      <c r="U35" s="153"/>
      <c r="V35" s="153"/>
      <c r="W35" s="153"/>
      <c r="X35" s="153"/>
      <c r="Y35" s="153"/>
      <c r="Z35" s="153"/>
      <c r="AA35" s="153"/>
    </row>
    <row r="36" spans="1:27" ht="11.25" customHeight="1">
      <c r="A36" s="153"/>
      <c r="B36" s="154"/>
      <c r="C36" s="155"/>
      <c r="D36" s="156"/>
      <c r="E36" s="153"/>
      <c r="F36" s="156"/>
      <c r="G36" s="153"/>
      <c r="H36" s="153"/>
      <c r="I36" s="155"/>
      <c r="J36" s="153"/>
      <c r="K36" s="155"/>
      <c r="L36" s="155"/>
      <c r="M36" s="155"/>
      <c r="N36" s="155"/>
      <c r="O36" s="155"/>
      <c r="P36" s="155"/>
      <c r="Q36" s="153"/>
      <c r="R36" s="153"/>
      <c r="S36" s="153"/>
      <c r="T36" s="153"/>
      <c r="U36" s="153"/>
      <c r="V36" s="153"/>
      <c r="W36" s="153"/>
      <c r="X36" s="153"/>
      <c r="Y36" s="153"/>
      <c r="Z36" s="153"/>
      <c r="AA36" s="153"/>
    </row>
    <row r="37" spans="1:27" ht="11.25" customHeight="1">
      <c r="A37" s="153"/>
      <c r="B37" s="154"/>
      <c r="C37" s="155"/>
      <c r="D37" s="156"/>
      <c r="E37" s="153"/>
      <c r="F37" s="156"/>
      <c r="G37" s="153"/>
      <c r="H37" s="153"/>
      <c r="I37" s="155"/>
      <c r="J37" s="153"/>
      <c r="K37" s="155"/>
      <c r="L37" s="155"/>
      <c r="M37" s="155"/>
      <c r="N37" s="155"/>
      <c r="O37" s="155"/>
      <c r="P37" s="155"/>
      <c r="Q37" s="153"/>
      <c r="R37" s="153"/>
      <c r="S37" s="153"/>
      <c r="T37" s="153"/>
      <c r="U37" s="153"/>
      <c r="V37" s="153"/>
      <c r="W37" s="153"/>
      <c r="X37" s="153"/>
      <c r="Y37" s="153"/>
      <c r="Z37" s="153"/>
      <c r="AA37" s="153"/>
    </row>
    <row r="38" spans="1:27" ht="11.25" customHeight="1">
      <c r="A38" s="153"/>
      <c r="B38" s="154"/>
      <c r="C38" s="155"/>
      <c r="D38" s="156"/>
      <c r="E38" s="153"/>
      <c r="F38" s="156"/>
      <c r="G38" s="153"/>
      <c r="H38" s="153"/>
      <c r="I38" s="155"/>
      <c r="J38" s="153"/>
      <c r="K38" s="155"/>
      <c r="L38" s="155"/>
      <c r="M38" s="155"/>
      <c r="N38" s="155"/>
      <c r="O38" s="155"/>
      <c r="P38" s="155"/>
      <c r="Q38" s="153"/>
      <c r="R38" s="153"/>
      <c r="S38" s="153"/>
      <c r="T38" s="153"/>
      <c r="U38" s="153"/>
      <c r="V38" s="153"/>
      <c r="W38" s="153"/>
      <c r="X38" s="153"/>
      <c r="Y38" s="153"/>
      <c r="Z38" s="153"/>
      <c r="AA38" s="153"/>
    </row>
    <row r="39" spans="1:27" ht="11.25" customHeight="1">
      <c r="A39" s="153"/>
      <c r="B39" s="154"/>
      <c r="C39" s="155"/>
      <c r="D39" s="156"/>
      <c r="E39" s="153"/>
      <c r="F39" s="156"/>
      <c r="G39" s="153"/>
      <c r="H39" s="153"/>
      <c r="I39" s="155"/>
      <c r="J39" s="153"/>
      <c r="K39" s="155"/>
      <c r="L39" s="155"/>
      <c r="M39" s="155"/>
      <c r="N39" s="155"/>
      <c r="O39" s="155"/>
      <c r="P39" s="155"/>
      <c r="Q39" s="153"/>
      <c r="R39" s="153"/>
      <c r="S39" s="153"/>
      <c r="T39" s="153"/>
      <c r="U39" s="153"/>
      <c r="V39" s="153"/>
      <c r="W39" s="153"/>
      <c r="X39" s="153"/>
      <c r="Y39" s="153"/>
      <c r="Z39" s="153"/>
      <c r="AA39" s="153"/>
    </row>
    <row r="40" spans="1:27" ht="11.25" customHeight="1">
      <c r="A40" s="153"/>
      <c r="B40" s="154"/>
      <c r="C40" s="155"/>
      <c r="D40" s="156"/>
      <c r="E40" s="153"/>
      <c r="F40" s="156"/>
      <c r="G40" s="153"/>
      <c r="H40" s="153"/>
      <c r="I40" s="155"/>
      <c r="J40" s="153"/>
      <c r="K40" s="155"/>
      <c r="L40" s="155"/>
      <c r="M40" s="155"/>
      <c r="N40" s="155"/>
      <c r="O40" s="155"/>
      <c r="P40" s="155"/>
      <c r="Q40" s="153"/>
      <c r="R40" s="153"/>
      <c r="S40" s="153"/>
      <c r="T40" s="153"/>
      <c r="U40" s="153"/>
      <c r="V40" s="153"/>
      <c r="W40" s="153"/>
      <c r="X40" s="153"/>
      <c r="Y40" s="153"/>
      <c r="Z40" s="153"/>
      <c r="AA40" s="153"/>
    </row>
    <row r="41" spans="1:27" ht="11.25" customHeight="1">
      <c r="A41" s="153"/>
      <c r="B41" s="154"/>
      <c r="C41" s="155"/>
      <c r="D41" s="156"/>
      <c r="E41" s="153"/>
      <c r="F41" s="156"/>
      <c r="G41" s="153"/>
      <c r="H41" s="153"/>
      <c r="I41" s="155"/>
      <c r="J41" s="153"/>
      <c r="K41" s="155"/>
      <c r="L41" s="155"/>
      <c r="M41" s="155"/>
      <c r="N41" s="155"/>
      <c r="O41" s="155"/>
      <c r="P41" s="155"/>
      <c r="Q41" s="153"/>
      <c r="R41" s="153"/>
      <c r="S41" s="153"/>
      <c r="T41" s="153"/>
      <c r="U41" s="153"/>
      <c r="V41" s="153"/>
      <c r="W41" s="153"/>
      <c r="X41" s="153"/>
      <c r="Y41" s="153"/>
      <c r="Z41" s="153"/>
      <c r="AA41" s="153"/>
    </row>
    <row r="42" spans="1:27" ht="11.25" customHeight="1">
      <c r="A42" s="153"/>
      <c r="B42" s="154"/>
      <c r="C42" s="155"/>
      <c r="D42" s="156"/>
      <c r="E42" s="153"/>
      <c r="F42" s="156"/>
      <c r="G42" s="153"/>
      <c r="H42" s="153"/>
      <c r="I42" s="155"/>
      <c r="J42" s="153"/>
      <c r="K42" s="155"/>
      <c r="L42" s="155"/>
      <c r="M42" s="155"/>
      <c r="N42" s="155"/>
      <c r="O42" s="155"/>
      <c r="P42" s="155"/>
      <c r="Q42" s="153"/>
      <c r="R42" s="153"/>
      <c r="S42" s="153"/>
      <c r="T42" s="153"/>
      <c r="U42" s="153"/>
      <c r="V42" s="153"/>
      <c r="W42" s="153"/>
      <c r="X42" s="153"/>
      <c r="Y42" s="153"/>
      <c r="Z42" s="153"/>
      <c r="AA42" s="153"/>
    </row>
    <row r="43" spans="1:27" ht="11.25" customHeight="1">
      <c r="A43" s="153"/>
      <c r="B43" s="154"/>
      <c r="C43" s="155"/>
      <c r="D43" s="156"/>
      <c r="E43" s="153"/>
      <c r="F43" s="156"/>
      <c r="G43" s="153"/>
      <c r="H43" s="153"/>
      <c r="I43" s="155"/>
      <c r="J43" s="153"/>
      <c r="K43" s="155"/>
      <c r="L43" s="155"/>
      <c r="M43" s="155"/>
      <c r="N43" s="155"/>
      <c r="O43" s="155"/>
      <c r="P43" s="155"/>
      <c r="Q43" s="153"/>
      <c r="R43" s="153"/>
      <c r="S43" s="153"/>
      <c r="T43" s="153"/>
      <c r="U43" s="153"/>
      <c r="V43" s="153"/>
      <c r="W43" s="153"/>
      <c r="X43" s="153"/>
      <c r="Y43" s="153"/>
      <c r="Z43" s="153"/>
      <c r="AA43" s="153"/>
    </row>
    <row r="44" spans="1:27" ht="11.25" customHeight="1">
      <c r="A44" s="153"/>
      <c r="B44" s="154"/>
      <c r="C44" s="155"/>
      <c r="D44" s="156"/>
      <c r="E44" s="153"/>
      <c r="F44" s="156"/>
      <c r="G44" s="153"/>
      <c r="H44" s="153"/>
      <c r="I44" s="155"/>
      <c r="J44" s="153"/>
      <c r="K44" s="155"/>
      <c r="L44" s="155"/>
      <c r="M44" s="155"/>
      <c r="N44" s="155"/>
      <c r="O44" s="155"/>
      <c r="P44" s="155"/>
      <c r="Q44" s="153"/>
      <c r="R44" s="153"/>
      <c r="S44" s="153"/>
      <c r="T44" s="153"/>
      <c r="U44" s="153"/>
      <c r="V44" s="153"/>
      <c r="W44" s="153"/>
      <c r="X44" s="153"/>
      <c r="Y44" s="153"/>
      <c r="Z44" s="153"/>
      <c r="AA44" s="153"/>
    </row>
    <row r="45" spans="1:27" ht="11.25" customHeight="1">
      <c r="A45" s="153"/>
      <c r="B45" s="154"/>
      <c r="C45" s="155"/>
      <c r="D45" s="156"/>
      <c r="E45" s="153"/>
      <c r="F45" s="156"/>
      <c r="G45" s="153"/>
      <c r="H45" s="153"/>
      <c r="I45" s="155"/>
      <c r="J45" s="153"/>
      <c r="K45" s="155"/>
      <c r="L45" s="155"/>
      <c r="M45" s="155"/>
      <c r="N45" s="155"/>
      <c r="O45" s="155"/>
      <c r="P45" s="155"/>
      <c r="Q45" s="153"/>
      <c r="R45" s="153"/>
      <c r="S45" s="153"/>
      <c r="T45" s="153"/>
      <c r="U45" s="153"/>
      <c r="V45" s="153"/>
      <c r="W45" s="153"/>
      <c r="X45" s="153"/>
      <c r="Y45" s="153"/>
      <c r="Z45" s="153"/>
      <c r="AA45" s="153"/>
    </row>
    <row r="46" spans="1:27" ht="11.25" customHeight="1">
      <c r="A46" s="153"/>
      <c r="B46" s="154"/>
      <c r="C46" s="155"/>
      <c r="D46" s="156"/>
      <c r="E46" s="153"/>
      <c r="F46" s="156"/>
      <c r="G46" s="153"/>
      <c r="H46" s="153"/>
      <c r="I46" s="155"/>
      <c r="J46" s="153"/>
      <c r="K46" s="155"/>
      <c r="L46" s="155"/>
      <c r="M46" s="155"/>
      <c r="N46" s="155"/>
      <c r="O46" s="155"/>
      <c r="P46" s="155"/>
      <c r="Q46" s="153"/>
      <c r="R46" s="153"/>
      <c r="S46" s="153"/>
      <c r="T46" s="153"/>
      <c r="U46" s="153"/>
      <c r="V46" s="153"/>
      <c r="W46" s="153"/>
      <c r="X46" s="153"/>
      <c r="Y46" s="153"/>
      <c r="Z46" s="153"/>
      <c r="AA46" s="153"/>
    </row>
    <row r="47" spans="1:27" ht="11.25" customHeight="1">
      <c r="A47" s="153"/>
      <c r="B47" s="154"/>
      <c r="C47" s="155"/>
      <c r="D47" s="156"/>
      <c r="E47" s="153"/>
      <c r="F47" s="156"/>
      <c r="G47" s="153"/>
      <c r="H47" s="153"/>
      <c r="I47" s="155"/>
      <c r="J47" s="153"/>
      <c r="K47" s="155"/>
      <c r="L47" s="155"/>
      <c r="M47" s="155"/>
      <c r="N47" s="155"/>
      <c r="O47" s="155"/>
      <c r="P47" s="155"/>
      <c r="Q47" s="153"/>
      <c r="R47" s="153"/>
      <c r="S47" s="153"/>
      <c r="T47" s="153"/>
      <c r="U47" s="153"/>
      <c r="V47" s="153"/>
      <c r="W47" s="153"/>
      <c r="X47" s="153"/>
      <c r="Y47" s="153"/>
      <c r="Z47" s="153"/>
      <c r="AA47" s="153"/>
    </row>
    <row r="48" spans="1:27" ht="11.25" customHeight="1">
      <c r="A48" s="153"/>
      <c r="B48" s="154"/>
      <c r="C48" s="155"/>
      <c r="D48" s="156"/>
      <c r="E48" s="153"/>
      <c r="F48" s="156"/>
      <c r="G48" s="153"/>
      <c r="H48" s="153"/>
      <c r="I48" s="155"/>
      <c r="J48" s="153"/>
      <c r="K48" s="155"/>
      <c r="L48" s="155"/>
      <c r="M48" s="155"/>
      <c r="N48" s="155"/>
      <c r="O48" s="155"/>
      <c r="P48" s="155"/>
      <c r="Q48" s="153"/>
      <c r="R48" s="153"/>
      <c r="S48" s="153"/>
      <c r="T48" s="153"/>
      <c r="U48" s="153"/>
      <c r="V48" s="153"/>
      <c r="W48" s="153"/>
      <c r="X48" s="153"/>
      <c r="Y48" s="153"/>
      <c r="Z48" s="153"/>
      <c r="AA48" s="153"/>
    </row>
    <row r="49" spans="1:27" ht="11.25" customHeight="1">
      <c r="A49" s="153"/>
      <c r="B49" s="154"/>
      <c r="C49" s="155"/>
      <c r="D49" s="156"/>
      <c r="E49" s="153"/>
      <c r="F49" s="156"/>
      <c r="G49" s="153"/>
      <c r="H49" s="153"/>
      <c r="I49" s="155"/>
      <c r="J49" s="153"/>
      <c r="K49" s="155"/>
      <c r="L49" s="155"/>
      <c r="M49" s="155"/>
      <c r="N49" s="155"/>
      <c r="O49" s="155"/>
      <c r="P49" s="155"/>
      <c r="Q49" s="153"/>
      <c r="R49" s="153"/>
      <c r="S49" s="153"/>
      <c r="T49" s="153"/>
      <c r="U49" s="153"/>
      <c r="V49" s="153"/>
      <c r="W49" s="153"/>
      <c r="X49" s="153"/>
      <c r="Y49" s="153"/>
      <c r="Z49" s="153"/>
      <c r="AA49" s="153"/>
    </row>
    <row r="50" spans="1:27" ht="11.25" customHeight="1">
      <c r="A50" s="153"/>
      <c r="B50" s="154"/>
      <c r="C50" s="155"/>
      <c r="D50" s="156"/>
      <c r="E50" s="153"/>
      <c r="F50" s="156"/>
      <c r="G50" s="153"/>
      <c r="H50" s="153"/>
      <c r="I50" s="155"/>
      <c r="J50" s="153"/>
      <c r="K50" s="155"/>
      <c r="L50" s="155"/>
      <c r="M50" s="155"/>
      <c r="N50" s="155"/>
      <c r="O50" s="155"/>
      <c r="P50" s="155"/>
      <c r="Q50" s="153"/>
      <c r="R50" s="153"/>
      <c r="S50" s="153"/>
      <c r="T50" s="153"/>
      <c r="U50" s="153"/>
      <c r="V50" s="153"/>
      <c r="W50" s="153"/>
      <c r="X50" s="153"/>
      <c r="Y50" s="153"/>
      <c r="Z50" s="153"/>
      <c r="AA50" s="153"/>
    </row>
    <row r="51" spans="1:27" ht="11.25" customHeight="1">
      <c r="A51" s="153"/>
      <c r="B51" s="154"/>
      <c r="C51" s="155"/>
      <c r="D51" s="156"/>
      <c r="E51" s="153"/>
      <c r="F51" s="156"/>
      <c r="G51" s="153"/>
      <c r="H51" s="153"/>
      <c r="I51" s="155"/>
      <c r="J51" s="153"/>
      <c r="K51" s="155"/>
      <c r="L51" s="155"/>
      <c r="M51" s="155"/>
      <c r="N51" s="155"/>
      <c r="O51" s="155"/>
      <c r="P51" s="155"/>
      <c r="Q51" s="153"/>
      <c r="R51" s="153"/>
      <c r="S51" s="153"/>
      <c r="T51" s="153"/>
      <c r="U51" s="153"/>
      <c r="V51" s="153"/>
      <c r="W51" s="153"/>
      <c r="X51" s="153"/>
      <c r="Y51" s="153"/>
      <c r="Z51" s="153"/>
      <c r="AA51" s="153"/>
    </row>
    <row r="52" spans="1:27" ht="11.25" customHeight="1">
      <c r="A52" s="153"/>
      <c r="B52" s="154"/>
      <c r="C52" s="155"/>
      <c r="D52" s="156"/>
      <c r="E52" s="153"/>
      <c r="F52" s="156"/>
      <c r="G52" s="153"/>
      <c r="H52" s="153"/>
      <c r="I52" s="155"/>
      <c r="J52" s="153"/>
      <c r="K52" s="155"/>
      <c r="L52" s="155"/>
      <c r="M52" s="155"/>
      <c r="N52" s="155"/>
      <c r="O52" s="155"/>
      <c r="P52" s="155"/>
      <c r="Q52" s="153"/>
      <c r="R52" s="153"/>
      <c r="S52" s="153"/>
      <c r="T52" s="153"/>
      <c r="U52" s="153"/>
      <c r="V52" s="153"/>
      <c r="W52" s="153"/>
      <c r="X52" s="153"/>
      <c r="Y52" s="153"/>
      <c r="Z52" s="153"/>
      <c r="AA52" s="153"/>
    </row>
    <row r="53" spans="1:27" ht="11.25" customHeight="1">
      <c r="A53" s="153"/>
      <c r="B53" s="154"/>
      <c r="C53" s="155"/>
      <c r="D53" s="156"/>
      <c r="E53" s="153"/>
      <c r="F53" s="156"/>
      <c r="G53" s="153"/>
      <c r="H53" s="153"/>
      <c r="I53" s="155"/>
      <c r="J53" s="153"/>
      <c r="K53" s="155"/>
      <c r="L53" s="155"/>
      <c r="M53" s="155"/>
      <c r="N53" s="155"/>
      <c r="O53" s="155"/>
      <c r="P53" s="155"/>
      <c r="Q53" s="153"/>
      <c r="R53" s="153"/>
      <c r="S53" s="153"/>
      <c r="T53" s="153"/>
      <c r="U53" s="153"/>
      <c r="V53" s="153"/>
      <c r="W53" s="153"/>
      <c r="X53" s="153"/>
      <c r="Y53" s="153"/>
      <c r="Z53" s="153"/>
      <c r="AA53" s="153"/>
    </row>
    <row r="54" spans="1:27" ht="11.25" customHeight="1">
      <c r="A54" s="153"/>
      <c r="B54" s="154"/>
      <c r="C54" s="155"/>
      <c r="D54" s="156"/>
      <c r="E54" s="153"/>
      <c r="F54" s="156"/>
      <c r="G54" s="153"/>
      <c r="H54" s="153"/>
      <c r="I54" s="155"/>
      <c r="J54" s="153"/>
      <c r="K54" s="155"/>
      <c r="L54" s="155"/>
      <c r="M54" s="155"/>
      <c r="N54" s="155"/>
      <c r="O54" s="155"/>
      <c r="P54" s="155"/>
      <c r="Q54" s="153"/>
      <c r="R54" s="153"/>
      <c r="S54" s="153"/>
      <c r="T54" s="153"/>
      <c r="U54" s="153"/>
      <c r="V54" s="153"/>
      <c r="W54" s="153"/>
      <c r="X54" s="153"/>
      <c r="Y54" s="153"/>
      <c r="Z54" s="153"/>
      <c r="AA54" s="153"/>
    </row>
    <row r="55" spans="1:27" ht="11.25" customHeight="1">
      <c r="A55" s="153"/>
      <c r="B55" s="154"/>
      <c r="C55" s="155"/>
      <c r="D55" s="156"/>
      <c r="E55" s="153"/>
      <c r="F55" s="156"/>
      <c r="G55" s="153"/>
      <c r="H55" s="153"/>
      <c r="I55" s="155"/>
      <c r="J55" s="153"/>
      <c r="K55" s="155"/>
      <c r="L55" s="155"/>
      <c r="M55" s="155"/>
      <c r="N55" s="155"/>
      <c r="O55" s="155"/>
      <c r="P55" s="155"/>
      <c r="Q55" s="153"/>
      <c r="R55" s="153"/>
      <c r="S55" s="153"/>
      <c r="T55" s="153"/>
      <c r="U55" s="153"/>
      <c r="V55" s="153"/>
      <c r="W55" s="153"/>
      <c r="X55" s="153"/>
      <c r="Y55" s="153"/>
      <c r="Z55" s="153"/>
      <c r="AA55" s="153"/>
    </row>
    <row r="56" spans="1:27" ht="11.25" customHeight="1">
      <c r="A56" s="153"/>
      <c r="B56" s="154"/>
      <c r="C56" s="155"/>
      <c r="D56" s="156"/>
      <c r="E56" s="153"/>
      <c r="F56" s="156"/>
      <c r="G56" s="153"/>
      <c r="H56" s="153"/>
      <c r="I56" s="155"/>
      <c r="J56" s="153"/>
      <c r="K56" s="155"/>
      <c r="L56" s="155"/>
      <c r="M56" s="155"/>
      <c r="N56" s="155"/>
      <c r="O56" s="155"/>
      <c r="P56" s="155"/>
      <c r="Q56" s="153"/>
      <c r="R56" s="153"/>
      <c r="S56" s="153"/>
      <c r="T56" s="153"/>
      <c r="U56" s="153"/>
      <c r="V56" s="153"/>
      <c r="W56" s="153"/>
      <c r="X56" s="153"/>
      <c r="Y56" s="153"/>
      <c r="Z56" s="153"/>
      <c r="AA56" s="153"/>
    </row>
    <row r="57" spans="1:27" ht="11.25" customHeight="1">
      <c r="A57" s="153"/>
      <c r="B57" s="154"/>
      <c r="C57" s="155"/>
      <c r="D57" s="156"/>
      <c r="E57" s="153"/>
      <c r="F57" s="156"/>
      <c r="G57" s="153"/>
      <c r="H57" s="153"/>
      <c r="I57" s="155"/>
      <c r="J57" s="153"/>
      <c r="K57" s="155"/>
      <c r="L57" s="155"/>
      <c r="M57" s="155"/>
      <c r="N57" s="155"/>
      <c r="O57" s="155"/>
      <c r="P57" s="155"/>
      <c r="Q57" s="153"/>
      <c r="R57" s="153"/>
      <c r="S57" s="153"/>
      <c r="T57" s="153"/>
      <c r="U57" s="153"/>
      <c r="V57" s="153"/>
      <c r="W57" s="153"/>
      <c r="X57" s="153"/>
      <c r="Y57" s="153"/>
      <c r="Z57" s="153"/>
      <c r="AA57" s="153"/>
    </row>
    <row r="58" spans="1:27" ht="11.25" customHeight="1">
      <c r="A58" s="153"/>
      <c r="B58" s="154"/>
      <c r="C58" s="155"/>
      <c r="D58" s="156"/>
      <c r="E58" s="153"/>
      <c r="F58" s="156"/>
      <c r="G58" s="153"/>
      <c r="H58" s="153"/>
      <c r="I58" s="155"/>
      <c r="J58" s="153"/>
      <c r="K58" s="155"/>
      <c r="L58" s="155"/>
      <c r="M58" s="155"/>
      <c r="N58" s="155"/>
      <c r="O58" s="155"/>
      <c r="P58" s="155"/>
      <c r="Q58" s="153"/>
      <c r="R58" s="153"/>
      <c r="S58" s="153"/>
      <c r="T58" s="153"/>
      <c r="U58" s="153"/>
      <c r="V58" s="153"/>
      <c r="W58" s="153"/>
      <c r="X58" s="153"/>
      <c r="Y58" s="153"/>
      <c r="Z58" s="153"/>
      <c r="AA58" s="153"/>
    </row>
    <row r="59" spans="1:27" ht="11.25" customHeight="1">
      <c r="A59" s="153"/>
      <c r="B59" s="154"/>
      <c r="C59" s="155"/>
      <c r="D59" s="156"/>
      <c r="E59" s="153"/>
      <c r="F59" s="156"/>
      <c r="G59" s="153"/>
      <c r="H59" s="153"/>
      <c r="I59" s="155"/>
      <c r="J59" s="153"/>
      <c r="K59" s="155"/>
      <c r="L59" s="155"/>
      <c r="M59" s="155"/>
      <c r="N59" s="155"/>
      <c r="O59" s="155"/>
      <c r="P59" s="155"/>
      <c r="Q59" s="153"/>
      <c r="R59" s="153"/>
      <c r="S59" s="153"/>
      <c r="T59" s="153"/>
      <c r="U59" s="153"/>
      <c r="V59" s="153"/>
      <c r="W59" s="153"/>
      <c r="X59" s="153"/>
      <c r="Y59" s="153"/>
      <c r="Z59" s="153"/>
      <c r="AA59" s="153"/>
    </row>
    <row r="60" spans="1:27" ht="11.25" customHeight="1">
      <c r="A60" s="153"/>
      <c r="B60" s="154"/>
      <c r="C60" s="155"/>
      <c r="D60" s="156"/>
      <c r="E60" s="153"/>
      <c r="F60" s="156"/>
      <c r="G60" s="153"/>
      <c r="H60" s="153"/>
      <c r="I60" s="155"/>
      <c r="J60" s="153"/>
      <c r="K60" s="155"/>
      <c r="L60" s="155"/>
      <c r="M60" s="155"/>
      <c r="N60" s="155"/>
      <c r="O60" s="155"/>
      <c r="P60" s="155"/>
      <c r="Q60" s="153"/>
      <c r="R60" s="153"/>
      <c r="S60" s="153"/>
      <c r="T60" s="153"/>
      <c r="U60" s="153"/>
      <c r="V60" s="153"/>
      <c r="W60" s="153"/>
      <c r="X60" s="153"/>
      <c r="Y60" s="153"/>
      <c r="Z60" s="153"/>
      <c r="AA60" s="153"/>
    </row>
    <row r="61" spans="1:27" ht="11.25" customHeight="1">
      <c r="A61" s="153"/>
      <c r="B61" s="154"/>
      <c r="C61" s="155"/>
      <c r="D61" s="156"/>
      <c r="E61" s="153"/>
      <c r="F61" s="156"/>
      <c r="G61" s="153"/>
      <c r="H61" s="153"/>
      <c r="I61" s="155"/>
      <c r="J61" s="153"/>
      <c r="K61" s="155"/>
      <c r="L61" s="155"/>
      <c r="M61" s="155"/>
      <c r="N61" s="155"/>
      <c r="O61" s="155"/>
      <c r="P61" s="155"/>
      <c r="Q61" s="153"/>
      <c r="R61" s="153"/>
      <c r="S61" s="153"/>
      <c r="T61" s="153"/>
      <c r="U61" s="153"/>
      <c r="V61" s="153"/>
      <c r="W61" s="153"/>
      <c r="X61" s="153"/>
      <c r="Y61" s="153"/>
      <c r="Z61" s="153"/>
      <c r="AA61" s="153"/>
    </row>
    <row r="62" spans="1:27" ht="11.25" customHeight="1">
      <c r="A62" s="153"/>
      <c r="B62" s="154"/>
      <c r="C62" s="155"/>
      <c r="D62" s="156"/>
      <c r="E62" s="153"/>
      <c r="F62" s="156"/>
      <c r="G62" s="153"/>
      <c r="H62" s="153"/>
      <c r="I62" s="155"/>
      <c r="J62" s="153"/>
      <c r="K62" s="155"/>
      <c r="L62" s="155"/>
      <c r="M62" s="155"/>
      <c r="N62" s="155"/>
      <c r="O62" s="155"/>
      <c r="P62" s="155"/>
      <c r="Q62" s="153"/>
      <c r="R62" s="153"/>
      <c r="S62" s="153"/>
      <c r="T62" s="153"/>
      <c r="U62" s="153"/>
      <c r="V62" s="153"/>
      <c r="W62" s="153"/>
      <c r="X62" s="153"/>
      <c r="Y62" s="153"/>
      <c r="Z62" s="153"/>
      <c r="AA62" s="153"/>
    </row>
    <row r="63" spans="1:27" ht="11.25" customHeight="1">
      <c r="A63" s="153"/>
      <c r="B63" s="154"/>
      <c r="C63" s="155"/>
      <c r="D63" s="156"/>
      <c r="E63" s="153"/>
      <c r="F63" s="156"/>
      <c r="G63" s="153"/>
      <c r="H63" s="153"/>
      <c r="I63" s="155"/>
      <c r="J63" s="153"/>
      <c r="K63" s="155"/>
      <c r="L63" s="155"/>
      <c r="M63" s="155"/>
      <c r="N63" s="155"/>
      <c r="O63" s="155"/>
      <c r="P63" s="155"/>
      <c r="Q63" s="153"/>
      <c r="R63" s="153"/>
      <c r="S63" s="153"/>
      <c r="T63" s="153"/>
      <c r="U63" s="153"/>
      <c r="V63" s="153"/>
      <c r="W63" s="153"/>
      <c r="X63" s="153"/>
      <c r="Y63" s="153"/>
      <c r="Z63" s="153"/>
      <c r="AA63" s="153"/>
    </row>
    <row r="64" spans="1:27" ht="11.25" customHeight="1">
      <c r="A64" s="153"/>
      <c r="B64" s="154"/>
      <c r="C64" s="155"/>
      <c r="D64" s="156"/>
      <c r="E64" s="153"/>
      <c r="F64" s="156"/>
      <c r="G64" s="153"/>
      <c r="H64" s="153"/>
      <c r="I64" s="155"/>
      <c r="J64" s="153"/>
      <c r="K64" s="155"/>
      <c r="L64" s="155"/>
      <c r="M64" s="155"/>
      <c r="N64" s="155"/>
      <c r="O64" s="155"/>
      <c r="P64" s="155"/>
      <c r="Q64" s="153"/>
      <c r="R64" s="153"/>
      <c r="S64" s="153"/>
      <c r="T64" s="153"/>
      <c r="U64" s="153"/>
      <c r="V64" s="153"/>
      <c r="W64" s="153"/>
      <c r="X64" s="153"/>
      <c r="Y64" s="153"/>
      <c r="Z64" s="153"/>
      <c r="AA64" s="153"/>
    </row>
    <row r="65" spans="1:27" ht="11.25" customHeight="1">
      <c r="A65" s="153"/>
      <c r="B65" s="154"/>
      <c r="C65" s="155"/>
      <c r="D65" s="156"/>
      <c r="E65" s="153"/>
      <c r="F65" s="156"/>
      <c r="G65" s="153"/>
      <c r="H65" s="153"/>
      <c r="I65" s="155"/>
      <c r="J65" s="153"/>
      <c r="K65" s="155"/>
      <c r="L65" s="155"/>
      <c r="M65" s="155"/>
      <c r="N65" s="155"/>
      <c r="O65" s="155"/>
      <c r="P65" s="155"/>
      <c r="Q65" s="153"/>
      <c r="R65" s="153"/>
      <c r="S65" s="153"/>
      <c r="T65" s="153"/>
      <c r="U65" s="153"/>
      <c r="V65" s="153"/>
      <c r="W65" s="153"/>
      <c r="X65" s="153"/>
      <c r="Y65" s="153"/>
      <c r="Z65" s="153"/>
      <c r="AA65" s="153"/>
    </row>
    <row r="66" spans="1:27" ht="11.25" customHeight="1">
      <c r="A66" s="153"/>
      <c r="B66" s="154"/>
      <c r="C66" s="155"/>
      <c r="D66" s="156"/>
      <c r="E66" s="153"/>
      <c r="F66" s="156"/>
      <c r="G66" s="153"/>
      <c r="H66" s="153"/>
      <c r="I66" s="155"/>
      <c r="J66" s="153"/>
      <c r="K66" s="155"/>
      <c r="L66" s="155"/>
      <c r="M66" s="155"/>
      <c r="N66" s="155"/>
      <c r="O66" s="155"/>
      <c r="P66" s="155"/>
      <c r="Q66" s="153"/>
      <c r="R66" s="153"/>
      <c r="S66" s="153"/>
      <c r="T66" s="153"/>
      <c r="U66" s="153"/>
      <c r="V66" s="153"/>
      <c r="W66" s="153"/>
      <c r="X66" s="153"/>
      <c r="Y66" s="153"/>
      <c r="Z66" s="153"/>
      <c r="AA66" s="153"/>
    </row>
    <row r="67" spans="1:27" ht="11.25" customHeight="1">
      <c r="A67" s="153"/>
      <c r="B67" s="154"/>
      <c r="C67" s="155"/>
      <c r="D67" s="156"/>
      <c r="E67" s="153"/>
      <c r="F67" s="156"/>
      <c r="G67" s="153"/>
      <c r="H67" s="153"/>
      <c r="I67" s="155"/>
      <c r="J67" s="153"/>
      <c r="K67" s="155"/>
      <c r="L67" s="155"/>
      <c r="M67" s="155"/>
      <c r="N67" s="155"/>
      <c r="O67" s="155"/>
      <c r="P67" s="155"/>
      <c r="Q67" s="153"/>
      <c r="R67" s="153"/>
      <c r="S67" s="153"/>
      <c r="T67" s="153"/>
      <c r="U67" s="153"/>
      <c r="V67" s="153"/>
      <c r="W67" s="153"/>
      <c r="X67" s="153"/>
      <c r="Y67" s="153"/>
      <c r="Z67" s="153"/>
      <c r="AA67" s="153"/>
    </row>
    <row r="68" spans="1:27" ht="11.25" customHeight="1">
      <c r="A68" s="153"/>
      <c r="B68" s="154"/>
      <c r="C68" s="155"/>
      <c r="D68" s="156"/>
      <c r="E68" s="153"/>
      <c r="F68" s="156"/>
      <c r="G68" s="153"/>
      <c r="H68" s="153"/>
      <c r="I68" s="155"/>
      <c r="J68" s="153"/>
      <c r="K68" s="155"/>
      <c r="L68" s="155"/>
      <c r="M68" s="155"/>
      <c r="N68" s="155"/>
      <c r="O68" s="155"/>
      <c r="P68" s="155"/>
      <c r="Q68" s="153"/>
      <c r="R68" s="153"/>
      <c r="S68" s="153"/>
      <c r="T68" s="153"/>
      <c r="U68" s="153"/>
      <c r="V68" s="153"/>
      <c r="W68" s="153"/>
      <c r="X68" s="153"/>
      <c r="Y68" s="153"/>
      <c r="Z68" s="153"/>
      <c r="AA68" s="153"/>
    </row>
    <row r="69" spans="1:27" ht="11.25" customHeight="1">
      <c r="A69" s="153"/>
      <c r="B69" s="154"/>
      <c r="C69" s="155"/>
      <c r="D69" s="156"/>
      <c r="E69" s="153"/>
      <c r="F69" s="156"/>
      <c r="G69" s="153"/>
      <c r="H69" s="153"/>
      <c r="I69" s="155"/>
      <c r="J69" s="153"/>
      <c r="K69" s="155"/>
      <c r="L69" s="155"/>
      <c r="M69" s="155"/>
      <c r="N69" s="155"/>
      <c r="O69" s="155"/>
      <c r="P69" s="155"/>
      <c r="Q69" s="153"/>
      <c r="R69" s="153"/>
      <c r="S69" s="153"/>
      <c r="T69" s="153"/>
      <c r="U69" s="153"/>
      <c r="V69" s="153"/>
      <c r="W69" s="153"/>
      <c r="X69" s="153"/>
      <c r="Y69" s="153"/>
      <c r="Z69" s="153"/>
      <c r="AA69" s="153"/>
    </row>
    <row r="70" spans="1:27" ht="11.25" customHeight="1">
      <c r="A70" s="153"/>
      <c r="B70" s="154"/>
      <c r="C70" s="155"/>
      <c r="D70" s="156"/>
      <c r="E70" s="153"/>
      <c r="F70" s="156"/>
      <c r="G70" s="153"/>
      <c r="H70" s="153"/>
      <c r="I70" s="155"/>
      <c r="J70" s="153"/>
      <c r="K70" s="155"/>
      <c r="L70" s="155"/>
      <c r="M70" s="155"/>
      <c r="N70" s="155"/>
      <c r="O70" s="155"/>
      <c r="P70" s="155"/>
      <c r="Q70" s="153"/>
      <c r="R70" s="153"/>
      <c r="S70" s="153"/>
      <c r="T70" s="153"/>
      <c r="U70" s="153"/>
      <c r="V70" s="153"/>
      <c r="W70" s="153"/>
      <c r="X70" s="153"/>
      <c r="Y70" s="153"/>
      <c r="Z70" s="153"/>
      <c r="AA70" s="153"/>
    </row>
    <row r="71" spans="1:27" ht="11.25" customHeight="1">
      <c r="A71" s="153"/>
      <c r="B71" s="154"/>
      <c r="C71" s="155"/>
      <c r="D71" s="156"/>
      <c r="E71" s="153"/>
      <c r="F71" s="156"/>
      <c r="G71" s="153"/>
      <c r="H71" s="153"/>
      <c r="I71" s="155"/>
      <c r="J71" s="153"/>
      <c r="K71" s="155"/>
      <c r="L71" s="155"/>
      <c r="M71" s="155"/>
      <c r="N71" s="155"/>
      <c r="O71" s="155"/>
      <c r="P71" s="155"/>
      <c r="Q71" s="153"/>
      <c r="R71" s="153"/>
      <c r="S71" s="153"/>
      <c r="T71" s="153"/>
      <c r="U71" s="153"/>
      <c r="V71" s="153"/>
      <c r="W71" s="153"/>
      <c r="X71" s="153"/>
      <c r="Y71" s="153"/>
      <c r="Z71" s="153"/>
      <c r="AA71" s="153"/>
    </row>
    <row r="72" spans="1:27" ht="11.25" customHeight="1">
      <c r="A72" s="153"/>
      <c r="B72" s="154"/>
      <c r="C72" s="155"/>
      <c r="D72" s="156"/>
      <c r="E72" s="153"/>
      <c r="F72" s="156"/>
      <c r="G72" s="153"/>
      <c r="H72" s="153"/>
      <c r="I72" s="155"/>
      <c r="J72" s="153"/>
      <c r="K72" s="155"/>
      <c r="L72" s="155"/>
      <c r="M72" s="155"/>
      <c r="N72" s="155"/>
      <c r="O72" s="155"/>
      <c r="P72" s="155"/>
      <c r="Q72" s="153"/>
      <c r="R72" s="153"/>
      <c r="S72" s="153"/>
      <c r="T72" s="153"/>
      <c r="U72" s="153"/>
      <c r="V72" s="153"/>
      <c r="W72" s="153"/>
      <c r="X72" s="153"/>
      <c r="Y72" s="153"/>
      <c r="Z72" s="153"/>
      <c r="AA72" s="153"/>
    </row>
    <row r="73" spans="1:27" ht="11.25" customHeight="1">
      <c r="A73" s="153"/>
      <c r="B73" s="154"/>
      <c r="C73" s="155"/>
      <c r="D73" s="156"/>
      <c r="E73" s="153"/>
      <c r="F73" s="156"/>
      <c r="G73" s="153"/>
      <c r="H73" s="153"/>
      <c r="I73" s="155"/>
      <c r="J73" s="153"/>
      <c r="K73" s="155"/>
      <c r="L73" s="155"/>
      <c r="M73" s="155"/>
      <c r="N73" s="155"/>
      <c r="O73" s="155"/>
      <c r="P73" s="155"/>
      <c r="Q73" s="153"/>
      <c r="R73" s="153"/>
      <c r="S73" s="153"/>
      <c r="T73" s="153"/>
      <c r="U73" s="153"/>
      <c r="V73" s="153"/>
      <c r="W73" s="153"/>
      <c r="X73" s="153"/>
      <c r="Y73" s="153"/>
      <c r="Z73" s="153"/>
      <c r="AA73" s="153"/>
    </row>
    <row r="74" spans="1:27" ht="11.25" customHeight="1">
      <c r="A74" s="153"/>
      <c r="B74" s="154"/>
      <c r="C74" s="155"/>
      <c r="D74" s="156"/>
      <c r="E74" s="153"/>
      <c r="F74" s="156"/>
      <c r="G74" s="153"/>
      <c r="H74" s="153"/>
      <c r="I74" s="155"/>
      <c r="J74" s="153"/>
      <c r="K74" s="155"/>
      <c r="L74" s="155"/>
      <c r="M74" s="155"/>
      <c r="N74" s="155"/>
      <c r="O74" s="155"/>
      <c r="P74" s="155"/>
      <c r="Q74" s="153"/>
      <c r="R74" s="153"/>
      <c r="S74" s="153"/>
      <c r="T74" s="153"/>
      <c r="U74" s="153"/>
      <c r="V74" s="153"/>
      <c r="W74" s="153"/>
      <c r="X74" s="153"/>
      <c r="Y74" s="153"/>
      <c r="Z74" s="153"/>
      <c r="AA74" s="153"/>
    </row>
    <row r="75" spans="1:27" ht="11.25" customHeight="1">
      <c r="A75" s="153"/>
      <c r="B75" s="154"/>
      <c r="C75" s="155"/>
      <c r="D75" s="156"/>
      <c r="E75" s="153"/>
      <c r="F75" s="156"/>
      <c r="G75" s="153"/>
      <c r="H75" s="153"/>
      <c r="I75" s="155"/>
      <c r="J75" s="153"/>
      <c r="K75" s="155"/>
      <c r="L75" s="155"/>
      <c r="M75" s="155"/>
      <c r="N75" s="155"/>
      <c r="O75" s="155"/>
      <c r="P75" s="155"/>
      <c r="Q75" s="153"/>
      <c r="R75" s="153"/>
      <c r="S75" s="153"/>
      <c r="T75" s="153"/>
      <c r="U75" s="153"/>
      <c r="V75" s="153"/>
      <c r="W75" s="153"/>
      <c r="X75" s="153"/>
      <c r="Y75" s="153"/>
      <c r="Z75" s="153"/>
      <c r="AA75" s="153"/>
    </row>
    <row r="76" spans="1:27" ht="11.25" customHeight="1">
      <c r="A76" s="153"/>
      <c r="B76" s="154"/>
      <c r="C76" s="155"/>
      <c r="D76" s="156"/>
      <c r="E76" s="153"/>
      <c r="F76" s="156"/>
      <c r="G76" s="153"/>
      <c r="H76" s="153"/>
      <c r="I76" s="155"/>
      <c r="J76" s="153"/>
      <c r="K76" s="155"/>
      <c r="L76" s="155"/>
      <c r="M76" s="155"/>
      <c r="N76" s="155"/>
      <c r="O76" s="155"/>
      <c r="P76" s="155"/>
      <c r="Q76" s="153"/>
      <c r="R76" s="153"/>
      <c r="S76" s="153"/>
      <c r="T76" s="153"/>
      <c r="U76" s="153"/>
      <c r="V76" s="153"/>
      <c r="W76" s="153"/>
      <c r="X76" s="153"/>
      <c r="Y76" s="153"/>
      <c r="Z76" s="153"/>
      <c r="AA76" s="153"/>
    </row>
    <row r="77" spans="1:27" ht="11.25" customHeight="1">
      <c r="A77" s="153"/>
      <c r="B77" s="154"/>
      <c r="C77" s="155"/>
      <c r="D77" s="156"/>
      <c r="E77" s="153"/>
      <c r="F77" s="156"/>
      <c r="G77" s="153"/>
      <c r="H77" s="153"/>
      <c r="I77" s="155"/>
      <c r="J77" s="153"/>
      <c r="K77" s="155"/>
      <c r="L77" s="155"/>
      <c r="M77" s="155"/>
      <c r="N77" s="155"/>
      <c r="O77" s="155"/>
      <c r="P77" s="155"/>
      <c r="Q77" s="153"/>
      <c r="R77" s="153"/>
      <c r="S77" s="153"/>
      <c r="T77" s="153"/>
      <c r="U77" s="153"/>
      <c r="V77" s="153"/>
      <c r="W77" s="153"/>
      <c r="X77" s="153"/>
      <c r="Y77" s="153"/>
      <c r="Z77" s="153"/>
      <c r="AA77" s="153"/>
    </row>
    <row r="78" spans="1:27" ht="11.25" customHeight="1">
      <c r="A78" s="153"/>
      <c r="B78" s="154"/>
      <c r="C78" s="155"/>
      <c r="D78" s="156"/>
      <c r="E78" s="153"/>
      <c r="F78" s="156"/>
      <c r="G78" s="153"/>
      <c r="H78" s="153"/>
      <c r="I78" s="155"/>
      <c r="J78" s="153"/>
      <c r="K78" s="155"/>
      <c r="L78" s="155"/>
      <c r="M78" s="155"/>
      <c r="N78" s="155"/>
      <c r="O78" s="155"/>
      <c r="P78" s="155"/>
      <c r="Q78" s="153"/>
      <c r="R78" s="153"/>
      <c r="S78" s="153"/>
      <c r="T78" s="153"/>
      <c r="U78" s="153"/>
      <c r="V78" s="153"/>
      <c r="W78" s="153"/>
      <c r="X78" s="153"/>
      <c r="Y78" s="153"/>
      <c r="Z78" s="153"/>
      <c r="AA78" s="153"/>
    </row>
    <row r="79" spans="1:27" ht="11.25" customHeight="1">
      <c r="A79" s="153"/>
      <c r="B79" s="154"/>
      <c r="C79" s="155"/>
      <c r="D79" s="156"/>
      <c r="E79" s="153"/>
      <c r="F79" s="156"/>
      <c r="G79" s="153"/>
      <c r="H79" s="153"/>
      <c r="I79" s="155"/>
      <c r="J79" s="153"/>
      <c r="K79" s="155"/>
      <c r="L79" s="155"/>
      <c r="M79" s="155"/>
      <c r="N79" s="155"/>
      <c r="O79" s="155"/>
      <c r="P79" s="155"/>
      <c r="Q79" s="153"/>
      <c r="R79" s="153"/>
      <c r="S79" s="153"/>
      <c r="T79" s="153"/>
      <c r="U79" s="153"/>
      <c r="V79" s="153"/>
      <c r="W79" s="153"/>
      <c r="X79" s="153"/>
      <c r="Y79" s="153"/>
      <c r="Z79" s="153"/>
      <c r="AA79" s="153"/>
    </row>
    <row r="80" spans="1:27" ht="11.25" customHeight="1">
      <c r="A80" s="153"/>
      <c r="B80" s="154"/>
      <c r="C80" s="155"/>
      <c r="D80" s="156"/>
      <c r="E80" s="153"/>
      <c r="F80" s="156"/>
      <c r="G80" s="153"/>
      <c r="H80" s="153"/>
      <c r="I80" s="155"/>
      <c r="J80" s="153"/>
      <c r="K80" s="155"/>
      <c r="L80" s="155"/>
      <c r="M80" s="155"/>
      <c r="N80" s="155"/>
      <c r="O80" s="155"/>
      <c r="P80" s="155"/>
      <c r="Q80" s="153"/>
      <c r="R80" s="153"/>
      <c r="S80" s="153"/>
      <c r="T80" s="153"/>
      <c r="U80" s="153"/>
      <c r="V80" s="153"/>
      <c r="W80" s="153"/>
      <c r="X80" s="153"/>
      <c r="Y80" s="153"/>
      <c r="Z80" s="153"/>
      <c r="AA80" s="153"/>
    </row>
    <row r="81" spans="1:27" ht="11.25" customHeight="1">
      <c r="A81" s="153"/>
      <c r="B81" s="154"/>
      <c r="C81" s="155"/>
      <c r="D81" s="156"/>
      <c r="E81" s="153"/>
      <c r="F81" s="156"/>
      <c r="G81" s="153"/>
      <c r="H81" s="153"/>
      <c r="I81" s="155"/>
      <c r="J81" s="153"/>
      <c r="K81" s="155"/>
      <c r="L81" s="155"/>
      <c r="M81" s="155"/>
      <c r="N81" s="155"/>
      <c r="O81" s="155"/>
      <c r="P81" s="155"/>
      <c r="Q81" s="153"/>
      <c r="R81" s="153"/>
      <c r="S81" s="153"/>
      <c r="T81" s="153"/>
      <c r="U81" s="153"/>
      <c r="V81" s="153"/>
      <c r="W81" s="153"/>
      <c r="X81" s="153"/>
      <c r="Y81" s="153"/>
      <c r="Z81" s="153"/>
      <c r="AA81" s="153"/>
    </row>
    <row r="82" spans="1:27" ht="11.25" customHeight="1">
      <c r="A82" s="153"/>
      <c r="B82" s="154"/>
      <c r="C82" s="155"/>
      <c r="D82" s="156"/>
      <c r="E82" s="153"/>
      <c r="F82" s="156"/>
      <c r="G82" s="153"/>
      <c r="H82" s="153"/>
      <c r="I82" s="155"/>
      <c r="J82" s="153"/>
      <c r="K82" s="155"/>
      <c r="L82" s="155"/>
      <c r="M82" s="155"/>
      <c r="N82" s="155"/>
      <c r="O82" s="155"/>
      <c r="P82" s="155"/>
      <c r="Q82" s="153"/>
      <c r="R82" s="153"/>
      <c r="S82" s="153"/>
      <c r="T82" s="153"/>
      <c r="U82" s="153"/>
      <c r="V82" s="153"/>
      <c r="W82" s="153"/>
      <c r="X82" s="153"/>
      <c r="Y82" s="153"/>
      <c r="Z82" s="153"/>
      <c r="AA82" s="153"/>
    </row>
    <row r="83" spans="1:27" ht="11.25" customHeight="1">
      <c r="A83" s="153"/>
      <c r="B83" s="154"/>
      <c r="C83" s="155"/>
      <c r="D83" s="156"/>
      <c r="E83" s="153"/>
      <c r="F83" s="156"/>
      <c r="G83" s="153"/>
      <c r="H83" s="153"/>
      <c r="I83" s="155"/>
      <c r="J83" s="153"/>
      <c r="K83" s="155"/>
      <c r="L83" s="155"/>
      <c r="M83" s="155"/>
      <c r="N83" s="155"/>
      <c r="O83" s="155"/>
      <c r="P83" s="155"/>
      <c r="Q83" s="153"/>
      <c r="R83" s="153"/>
      <c r="S83" s="153"/>
      <c r="T83" s="153"/>
      <c r="U83" s="153"/>
      <c r="V83" s="153"/>
      <c r="W83" s="153"/>
      <c r="X83" s="153"/>
      <c r="Y83" s="153"/>
      <c r="Z83" s="153"/>
      <c r="AA83" s="153"/>
    </row>
    <row r="84" spans="1:27" ht="11.25" customHeight="1">
      <c r="A84" s="153"/>
      <c r="B84" s="154"/>
      <c r="C84" s="155"/>
      <c r="D84" s="156"/>
      <c r="E84" s="153"/>
      <c r="F84" s="156"/>
      <c r="G84" s="153"/>
      <c r="H84" s="153"/>
      <c r="I84" s="155"/>
      <c r="J84" s="153"/>
      <c r="K84" s="155"/>
      <c r="L84" s="155"/>
      <c r="M84" s="155"/>
      <c r="N84" s="155"/>
      <c r="O84" s="155"/>
      <c r="P84" s="155"/>
      <c r="Q84" s="153"/>
      <c r="R84" s="153"/>
      <c r="S84" s="153"/>
      <c r="T84" s="153"/>
      <c r="U84" s="153"/>
      <c r="V84" s="153"/>
      <c r="W84" s="153"/>
      <c r="X84" s="153"/>
      <c r="Y84" s="153"/>
      <c r="Z84" s="153"/>
      <c r="AA84" s="153"/>
    </row>
    <row r="85" spans="1:27" ht="11.25" customHeight="1">
      <c r="A85" s="153"/>
      <c r="B85" s="154"/>
      <c r="C85" s="155"/>
      <c r="D85" s="156"/>
      <c r="E85" s="153"/>
      <c r="F85" s="156"/>
      <c r="G85" s="153"/>
      <c r="H85" s="153"/>
      <c r="I85" s="155"/>
      <c r="J85" s="153"/>
      <c r="K85" s="155"/>
      <c r="L85" s="155"/>
      <c r="M85" s="155"/>
      <c r="N85" s="155"/>
      <c r="O85" s="155"/>
      <c r="P85" s="155"/>
      <c r="Q85" s="153"/>
      <c r="R85" s="153"/>
      <c r="S85" s="153"/>
      <c r="T85" s="153"/>
      <c r="U85" s="153"/>
      <c r="V85" s="153"/>
      <c r="W85" s="153"/>
      <c r="X85" s="153"/>
      <c r="Y85" s="153"/>
      <c r="Z85" s="153"/>
      <c r="AA85" s="153"/>
    </row>
    <row r="86" spans="1:27" ht="11.25" customHeight="1">
      <c r="A86" s="153"/>
      <c r="B86" s="154"/>
      <c r="C86" s="155"/>
      <c r="D86" s="156"/>
      <c r="E86" s="153"/>
      <c r="F86" s="156"/>
      <c r="G86" s="153"/>
      <c r="H86" s="153"/>
      <c r="I86" s="155"/>
      <c r="J86" s="153"/>
      <c r="K86" s="155"/>
      <c r="L86" s="155"/>
      <c r="M86" s="155"/>
      <c r="N86" s="155"/>
      <c r="O86" s="155"/>
      <c r="P86" s="155"/>
      <c r="Q86" s="153"/>
      <c r="R86" s="153"/>
      <c r="S86" s="153"/>
      <c r="T86" s="153"/>
      <c r="U86" s="153"/>
      <c r="V86" s="153"/>
      <c r="W86" s="153"/>
      <c r="X86" s="153"/>
      <c r="Y86" s="153"/>
      <c r="Z86" s="153"/>
      <c r="AA86" s="153"/>
    </row>
    <row r="87" spans="1:27" ht="11.25" customHeight="1">
      <c r="A87" s="153"/>
      <c r="B87" s="154"/>
      <c r="C87" s="155"/>
      <c r="D87" s="156"/>
      <c r="E87" s="153"/>
      <c r="F87" s="156"/>
      <c r="G87" s="153"/>
      <c r="H87" s="153"/>
      <c r="I87" s="155"/>
      <c r="J87" s="153"/>
      <c r="K87" s="155"/>
      <c r="L87" s="155"/>
      <c r="M87" s="155"/>
      <c r="N87" s="155"/>
      <c r="O87" s="155"/>
      <c r="P87" s="155"/>
      <c r="Q87" s="153"/>
      <c r="R87" s="153"/>
      <c r="S87" s="153"/>
      <c r="T87" s="153"/>
      <c r="U87" s="153"/>
      <c r="V87" s="153"/>
      <c r="W87" s="153"/>
      <c r="X87" s="153"/>
      <c r="Y87" s="153"/>
      <c r="Z87" s="153"/>
      <c r="AA87" s="153"/>
    </row>
    <row r="88" spans="1:27" ht="11.25" customHeight="1">
      <c r="A88" s="153"/>
      <c r="B88" s="154"/>
      <c r="C88" s="155"/>
      <c r="D88" s="156"/>
      <c r="E88" s="153"/>
      <c r="F88" s="156"/>
      <c r="G88" s="153"/>
      <c r="H88" s="153"/>
      <c r="I88" s="155"/>
      <c r="J88" s="153"/>
      <c r="K88" s="155"/>
      <c r="L88" s="155"/>
      <c r="M88" s="155"/>
      <c r="N88" s="155"/>
      <c r="O88" s="155"/>
      <c r="P88" s="155"/>
      <c r="Q88" s="153"/>
      <c r="R88" s="153"/>
      <c r="S88" s="153"/>
      <c r="T88" s="153"/>
      <c r="U88" s="153"/>
      <c r="V88" s="153"/>
      <c r="W88" s="153"/>
      <c r="X88" s="153"/>
      <c r="Y88" s="153"/>
      <c r="Z88" s="153"/>
      <c r="AA88" s="153"/>
    </row>
    <row r="89" spans="1:27" ht="11.25" customHeight="1">
      <c r="A89" s="153"/>
      <c r="B89" s="154"/>
      <c r="C89" s="155"/>
      <c r="D89" s="156"/>
      <c r="E89" s="153"/>
      <c r="F89" s="156"/>
      <c r="G89" s="153"/>
      <c r="H89" s="153"/>
      <c r="I89" s="155"/>
      <c r="J89" s="153"/>
      <c r="K89" s="155"/>
      <c r="L89" s="155"/>
      <c r="M89" s="155"/>
      <c r="N89" s="155"/>
      <c r="O89" s="155"/>
      <c r="P89" s="155"/>
      <c r="Q89" s="153"/>
      <c r="R89" s="153"/>
      <c r="S89" s="153"/>
      <c r="T89" s="153"/>
      <c r="U89" s="153"/>
      <c r="V89" s="153"/>
      <c r="W89" s="153"/>
      <c r="X89" s="153"/>
      <c r="Y89" s="153"/>
      <c r="Z89" s="153"/>
      <c r="AA89" s="153"/>
    </row>
    <row r="90" spans="1:27" ht="11.25" customHeight="1">
      <c r="A90" s="153"/>
      <c r="B90" s="154"/>
      <c r="C90" s="155"/>
      <c r="D90" s="156"/>
      <c r="E90" s="153"/>
      <c r="F90" s="156"/>
      <c r="G90" s="153"/>
      <c r="H90" s="153"/>
      <c r="I90" s="155"/>
      <c r="J90" s="153"/>
      <c r="K90" s="155"/>
      <c r="L90" s="155"/>
      <c r="M90" s="155"/>
      <c r="N90" s="155"/>
      <c r="O90" s="155"/>
      <c r="P90" s="155"/>
      <c r="Q90" s="153"/>
      <c r="R90" s="153"/>
      <c r="S90" s="153"/>
      <c r="T90" s="153"/>
      <c r="U90" s="153"/>
      <c r="V90" s="153"/>
      <c r="W90" s="153"/>
      <c r="X90" s="153"/>
      <c r="Y90" s="153"/>
      <c r="Z90" s="153"/>
      <c r="AA90" s="153"/>
    </row>
    <row r="91" spans="1:27" ht="11.25" customHeight="1">
      <c r="A91" s="153"/>
      <c r="B91" s="154"/>
      <c r="C91" s="155"/>
      <c r="D91" s="156"/>
      <c r="E91" s="153"/>
      <c r="F91" s="156"/>
      <c r="G91" s="153"/>
      <c r="H91" s="153"/>
      <c r="I91" s="155"/>
      <c r="J91" s="153"/>
      <c r="K91" s="155"/>
      <c r="L91" s="155"/>
      <c r="M91" s="155"/>
      <c r="N91" s="155"/>
      <c r="O91" s="155"/>
      <c r="P91" s="155"/>
      <c r="Q91" s="153"/>
      <c r="R91" s="153"/>
      <c r="S91" s="153"/>
      <c r="T91" s="153"/>
      <c r="U91" s="153"/>
      <c r="V91" s="153"/>
      <c r="W91" s="153"/>
      <c r="X91" s="153"/>
      <c r="Y91" s="153"/>
      <c r="Z91" s="153"/>
      <c r="AA91" s="153"/>
    </row>
    <row r="92" spans="1:27" ht="11.25" customHeight="1">
      <c r="A92" s="153"/>
      <c r="B92" s="154"/>
      <c r="C92" s="155"/>
      <c r="D92" s="156"/>
      <c r="E92" s="153"/>
      <c r="F92" s="156"/>
      <c r="G92" s="153"/>
      <c r="H92" s="153"/>
      <c r="I92" s="155"/>
      <c r="J92" s="153"/>
      <c r="K92" s="155"/>
      <c r="L92" s="155"/>
      <c r="M92" s="155"/>
      <c r="N92" s="155"/>
      <c r="O92" s="155"/>
      <c r="P92" s="155"/>
      <c r="Q92" s="153"/>
      <c r="R92" s="153"/>
      <c r="S92" s="153"/>
      <c r="T92" s="153"/>
      <c r="U92" s="153"/>
      <c r="V92" s="153"/>
      <c r="W92" s="153"/>
      <c r="X92" s="153"/>
      <c r="Y92" s="153"/>
      <c r="Z92" s="153"/>
      <c r="AA92" s="153"/>
    </row>
    <row r="93" spans="1:27" ht="11.25" customHeight="1">
      <c r="A93" s="153"/>
      <c r="B93" s="154"/>
      <c r="C93" s="155"/>
      <c r="D93" s="156"/>
      <c r="E93" s="153"/>
      <c r="F93" s="156"/>
      <c r="G93" s="153"/>
      <c r="H93" s="153"/>
      <c r="I93" s="155"/>
      <c r="J93" s="153"/>
      <c r="K93" s="155"/>
      <c r="L93" s="155"/>
      <c r="M93" s="155"/>
      <c r="N93" s="155"/>
      <c r="O93" s="155"/>
      <c r="P93" s="155"/>
      <c r="Q93" s="153"/>
      <c r="R93" s="153"/>
      <c r="S93" s="153"/>
      <c r="T93" s="153"/>
      <c r="U93" s="153"/>
      <c r="V93" s="153"/>
      <c r="W93" s="153"/>
      <c r="X93" s="153"/>
      <c r="Y93" s="153"/>
      <c r="Z93" s="153"/>
      <c r="AA93" s="153"/>
    </row>
    <row r="94" spans="1:27" ht="11.25" customHeight="1">
      <c r="A94" s="153"/>
      <c r="B94" s="154"/>
      <c r="C94" s="155"/>
      <c r="D94" s="156"/>
      <c r="E94" s="153"/>
      <c r="F94" s="156"/>
      <c r="G94" s="153"/>
      <c r="H94" s="153"/>
      <c r="I94" s="155"/>
      <c r="J94" s="153"/>
      <c r="K94" s="155"/>
      <c r="L94" s="155"/>
      <c r="M94" s="155"/>
      <c r="N94" s="155"/>
      <c r="O94" s="155"/>
      <c r="P94" s="155"/>
      <c r="Q94" s="153"/>
      <c r="R94" s="153"/>
      <c r="S94" s="153"/>
      <c r="T94" s="153"/>
      <c r="U94" s="153"/>
      <c r="V94" s="153"/>
      <c r="W94" s="153"/>
      <c r="X94" s="153"/>
      <c r="Y94" s="153"/>
      <c r="Z94" s="153"/>
      <c r="AA94" s="153"/>
    </row>
    <row r="95" spans="1:27" ht="11.25" customHeight="1">
      <c r="A95" s="153"/>
      <c r="B95" s="154"/>
      <c r="C95" s="155"/>
      <c r="D95" s="156"/>
      <c r="E95" s="153"/>
      <c r="F95" s="156"/>
      <c r="G95" s="153"/>
      <c r="H95" s="153"/>
      <c r="I95" s="155"/>
      <c r="J95" s="153"/>
      <c r="K95" s="155"/>
      <c r="L95" s="155"/>
      <c r="M95" s="155"/>
      <c r="N95" s="155"/>
      <c r="O95" s="155"/>
      <c r="P95" s="155"/>
      <c r="Q95" s="153"/>
      <c r="R95" s="153"/>
      <c r="S95" s="153"/>
      <c r="T95" s="153"/>
      <c r="U95" s="153"/>
      <c r="V95" s="153"/>
      <c r="W95" s="153"/>
      <c r="X95" s="153"/>
      <c r="Y95" s="153"/>
      <c r="Z95" s="153"/>
      <c r="AA95" s="153"/>
    </row>
    <row r="96" spans="1:27" ht="11.25" customHeight="1">
      <c r="A96" s="153"/>
      <c r="B96" s="154"/>
      <c r="C96" s="155"/>
      <c r="D96" s="156"/>
      <c r="E96" s="153"/>
      <c r="F96" s="156"/>
      <c r="G96" s="153"/>
      <c r="H96" s="153"/>
      <c r="I96" s="155"/>
      <c r="J96" s="153"/>
      <c r="K96" s="155"/>
      <c r="L96" s="155"/>
      <c r="M96" s="155"/>
      <c r="N96" s="155"/>
      <c r="O96" s="155"/>
      <c r="P96" s="155"/>
      <c r="Q96" s="153"/>
      <c r="R96" s="153"/>
      <c r="S96" s="153"/>
      <c r="T96" s="153"/>
      <c r="U96" s="153"/>
      <c r="V96" s="153"/>
      <c r="W96" s="153"/>
      <c r="X96" s="153"/>
      <c r="Y96" s="153"/>
      <c r="Z96" s="153"/>
      <c r="AA96" s="153"/>
    </row>
    <row r="97" spans="1:27" ht="11.25" customHeight="1">
      <c r="A97" s="153"/>
      <c r="B97" s="154"/>
      <c r="C97" s="155"/>
      <c r="D97" s="156"/>
      <c r="E97" s="153"/>
      <c r="F97" s="156"/>
      <c r="G97" s="153"/>
      <c r="H97" s="153"/>
      <c r="I97" s="155"/>
      <c r="J97" s="153"/>
      <c r="K97" s="155"/>
      <c r="L97" s="155"/>
      <c r="M97" s="155"/>
      <c r="N97" s="155"/>
      <c r="O97" s="155"/>
      <c r="P97" s="155"/>
      <c r="Q97" s="153"/>
      <c r="R97" s="153"/>
      <c r="S97" s="153"/>
      <c r="T97" s="153"/>
      <c r="U97" s="153"/>
      <c r="V97" s="153"/>
      <c r="W97" s="153"/>
      <c r="X97" s="153"/>
      <c r="Y97" s="153"/>
      <c r="Z97" s="153"/>
      <c r="AA97" s="153"/>
    </row>
    <row r="98" spans="1:27" ht="11.25" customHeight="1">
      <c r="A98" s="153"/>
      <c r="B98" s="154"/>
      <c r="C98" s="155"/>
      <c r="D98" s="156"/>
      <c r="E98" s="153"/>
      <c r="F98" s="156"/>
      <c r="G98" s="153"/>
      <c r="H98" s="153"/>
      <c r="I98" s="155"/>
      <c r="J98" s="153"/>
      <c r="K98" s="155"/>
      <c r="L98" s="155"/>
      <c r="M98" s="155"/>
      <c r="N98" s="155"/>
      <c r="O98" s="155"/>
      <c r="P98" s="155"/>
      <c r="Q98" s="153"/>
      <c r="R98" s="153"/>
      <c r="S98" s="153"/>
      <c r="T98" s="153"/>
      <c r="U98" s="153"/>
      <c r="V98" s="153"/>
      <c r="W98" s="153"/>
      <c r="X98" s="153"/>
      <c r="Y98" s="153"/>
      <c r="Z98" s="153"/>
      <c r="AA98" s="153"/>
    </row>
    <row r="99" spans="1:27" ht="11.25" customHeight="1">
      <c r="A99" s="153"/>
      <c r="B99" s="154"/>
      <c r="C99" s="155"/>
      <c r="D99" s="156"/>
      <c r="E99" s="153"/>
      <c r="F99" s="156"/>
      <c r="G99" s="153"/>
      <c r="H99" s="153"/>
      <c r="I99" s="155"/>
      <c r="J99" s="153"/>
      <c r="K99" s="155"/>
      <c r="L99" s="155"/>
      <c r="M99" s="155"/>
      <c r="N99" s="155"/>
      <c r="O99" s="155"/>
      <c r="P99" s="155"/>
      <c r="Q99" s="153"/>
      <c r="R99" s="153"/>
      <c r="S99" s="153"/>
      <c r="T99" s="153"/>
      <c r="U99" s="153"/>
      <c r="V99" s="153"/>
      <c r="W99" s="153"/>
      <c r="X99" s="153"/>
      <c r="Y99" s="153"/>
      <c r="Z99" s="153"/>
      <c r="AA99" s="153"/>
    </row>
    <row r="100" spans="1:27" ht="11.25" customHeight="1">
      <c r="A100" s="153"/>
      <c r="B100" s="154"/>
      <c r="C100" s="155"/>
      <c r="D100" s="156"/>
      <c r="E100" s="153"/>
      <c r="F100" s="156"/>
      <c r="G100" s="153"/>
      <c r="H100" s="153"/>
      <c r="I100" s="155"/>
      <c r="J100" s="153"/>
      <c r="K100" s="155"/>
      <c r="L100" s="155"/>
      <c r="M100" s="155"/>
      <c r="N100" s="155"/>
      <c r="O100" s="155"/>
      <c r="P100" s="155"/>
      <c r="Q100" s="153"/>
      <c r="R100" s="153"/>
      <c r="S100" s="153"/>
      <c r="T100" s="153"/>
      <c r="U100" s="153"/>
      <c r="V100" s="153"/>
      <c r="W100" s="153"/>
      <c r="X100" s="153"/>
      <c r="Y100" s="153"/>
      <c r="Z100" s="153"/>
      <c r="AA100" s="153"/>
    </row>
    <row r="101" spans="1:27" ht="11.25" customHeight="1">
      <c r="A101" s="153"/>
      <c r="B101" s="154"/>
      <c r="C101" s="155"/>
      <c r="D101" s="156"/>
      <c r="E101" s="153"/>
      <c r="F101" s="156"/>
      <c r="G101" s="153"/>
      <c r="H101" s="153"/>
      <c r="I101" s="155"/>
      <c r="J101" s="153"/>
      <c r="K101" s="155"/>
      <c r="L101" s="155"/>
      <c r="M101" s="155"/>
      <c r="N101" s="155"/>
      <c r="O101" s="155"/>
      <c r="P101" s="155"/>
      <c r="Q101" s="153"/>
      <c r="R101" s="153"/>
      <c r="S101" s="153"/>
      <c r="T101" s="153"/>
      <c r="U101" s="153"/>
      <c r="V101" s="153"/>
      <c r="W101" s="153"/>
      <c r="X101" s="153"/>
      <c r="Y101" s="153"/>
      <c r="Z101" s="153"/>
      <c r="AA101" s="153"/>
    </row>
    <row r="102" spans="1:27" ht="11.25" customHeight="1">
      <c r="A102" s="153"/>
      <c r="B102" s="154"/>
      <c r="C102" s="155"/>
      <c r="D102" s="156"/>
      <c r="E102" s="153"/>
      <c r="F102" s="156"/>
      <c r="G102" s="153"/>
      <c r="H102" s="153"/>
      <c r="I102" s="155"/>
      <c r="J102" s="153"/>
      <c r="K102" s="155"/>
      <c r="L102" s="155"/>
      <c r="M102" s="155"/>
      <c r="N102" s="155"/>
      <c r="O102" s="155"/>
      <c r="P102" s="155"/>
      <c r="Q102" s="153"/>
      <c r="R102" s="153"/>
      <c r="S102" s="153"/>
      <c r="T102" s="153"/>
      <c r="U102" s="153"/>
      <c r="V102" s="153"/>
      <c r="W102" s="153"/>
      <c r="X102" s="153"/>
      <c r="Y102" s="153"/>
      <c r="Z102" s="153"/>
      <c r="AA102" s="153"/>
    </row>
    <row r="103" spans="1:27" ht="11.25" customHeight="1">
      <c r="A103" s="153"/>
      <c r="B103" s="154"/>
      <c r="C103" s="155"/>
      <c r="D103" s="156"/>
      <c r="E103" s="153"/>
      <c r="F103" s="156"/>
      <c r="G103" s="153"/>
      <c r="H103" s="153"/>
      <c r="I103" s="155"/>
      <c r="J103" s="153"/>
      <c r="K103" s="155"/>
      <c r="L103" s="155"/>
      <c r="M103" s="155"/>
      <c r="N103" s="155"/>
      <c r="O103" s="155"/>
      <c r="P103" s="155"/>
      <c r="Q103" s="153"/>
      <c r="R103" s="153"/>
      <c r="S103" s="153"/>
      <c r="T103" s="153"/>
      <c r="U103" s="153"/>
      <c r="V103" s="153"/>
      <c r="W103" s="153"/>
      <c r="X103" s="153"/>
      <c r="Y103" s="153"/>
      <c r="Z103" s="153"/>
      <c r="AA103" s="153"/>
    </row>
    <row r="104" spans="1:27" ht="11.25" customHeight="1">
      <c r="A104" s="153"/>
      <c r="B104" s="154"/>
      <c r="C104" s="155"/>
      <c r="D104" s="156"/>
      <c r="E104" s="153"/>
      <c r="F104" s="156"/>
      <c r="G104" s="153"/>
      <c r="H104" s="153"/>
      <c r="I104" s="155"/>
      <c r="J104" s="153"/>
      <c r="K104" s="155"/>
      <c r="L104" s="155"/>
      <c r="M104" s="155"/>
      <c r="N104" s="155"/>
      <c r="O104" s="155"/>
      <c r="P104" s="155"/>
      <c r="Q104" s="153"/>
      <c r="R104" s="153"/>
      <c r="S104" s="153"/>
      <c r="T104" s="153"/>
      <c r="U104" s="153"/>
      <c r="V104" s="153"/>
      <c r="W104" s="153"/>
      <c r="X104" s="153"/>
      <c r="Y104" s="153"/>
      <c r="Z104" s="153"/>
      <c r="AA104" s="153"/>
    </row>
    <row r="105" spans="1:27" ht="11.25" customHeight="1">
      <c r="A105" s="153"/>
      <c r="B105" s="154"/>
      <c r="C105" s="155"/>
      <c r="D105" s="156"/>
      <c r="E105" s="153"/>
      <c r="F105" s="156"/>
      <c r="G105" s="153"/>
      <c r="H105" s="153"/>
      <c r="I105" s="155"/>
      <c r="J105" s="153"/>
      <c r="K105" s="155"/>
      <c r="L105" s="155"/>
      <c r="M105" s="155"/>
      <c r="N105" s="155"/>
      <c r="O105" s="155"/>
      <c r="P105" s="155"/>
      <c r="Q105" s="153"/>
      <c r="R105" s="153"/>
      <c r="S105" s="153"/>
      <c r="T105" s="153"/>
      <c r="U105" s="153"/>
      <c r="V105" s="153"/>
      <c r="W105" s="153"/>
      <c r="X105" s="153"/>
      <c r="Y105" s="153"/>
      <c r="Z105" s="153"/>
      <c r="AA105" s="153"/>
    </row>
    <row r="106" spans="1:27" ht="11.25" customHeight="1">
      <c r="A106" s="153"/>
      <c r="B106" s="154"/>
      <c r="C106" s="155"/>
      <c r="D106" s="156"/>
      <c r="E106" s="153"/>
      <c r="F106" s="156"/>
      <c r="G106" s="153"/>
      <c r="H106" s="153"/>
      <c r="I106" s="155"/>
      <c r="J106" s="153"/>
      <c r="K106" s="155"/>
      <c r="L106" s="155"/>
      <c r="M106" s="155"/>
      <c r="N106" s="155"/>
      <c r="O106" s="155"/>
      <c r="P106" s="155"/>
      <c r="Q106" s="153"/>
      <c r="R106" s="153"/>
      <c r="S106" s="153"/>
      <c r="T106" s="153"/>
      <c r="U106" s="153"/>
      <c r="V106" s="153"/>
      <c r="W106" s="153"/>
      <c r="X106" s="153"/>
      <c r="Y106" s="153"/>
      <c r="Z106" s="153"/>
      <c r="AA106" s="153"/>
    </row>
    <row r="107" spans="1:27" ht="11.25" customHeight="1">
      <c r="A107" s="153"/>
      <c r="B107" s="154"/>
      <c r="C107" s="155"/>
      <c r="D107" s="156"/>
      <c r="E107" s="153"/>
      <c r="F107" s="156"/>
      <c r="G107" s="153"/>
      <c r="H107" s="153"/>
      <c r="I107" s="155"/>
      <c r="J107" s="153"/>
      <c r="K107" s="155"/>
      <c r="L107" s="155"/>
      <c r="M107" s="155"/>
      <c r="N107" s="155"/>
      <c r="O107" s="155"/>
      <c r="P107" s="155"/>
      <c r="Q107" s="153"/>
      <c r="R107" s="153"/>
      <c r="S107" s="153"/>
      <c r="T107" s="153"/>
      <c r="U107" s="153"/>
      <c r="V107" s="153"/>
      <c r="W107" s="153"/>
      <c r="X107" s="153"/>
      <c r="Y107" s="153"/>
      <c r="Z107" s="153"/>
      <c r="AA107" s="153"/>
    </row>
    <row r="108" spans="1:27" ht="11.25" customHeight="1">
      <c r="A108" s="153"/>
      <c r="B108" s="154"/>
      <c r="C108" s="155"/>
      <c r="D108" s="156"/>
      <c r="E108" s="153"/>
      <c r="F108" s="156"/>
      <c r="G108" s="153"/>
      <c r="H108" s="153"/>
      <c r="I108" s="155"/>
      <c r="J108" s="153"/>
      <c r="K108" s="155"/>
      <c r="L108" s="155"/>
      <c r="M108" s="155"/>
      <c r="N108" s="155"/>
      <c r="O108" s="155"/>
      <c r="P108" s="155"/>
      <c r="Q108" s="153"/>
      <c r="R108" s="153"/>
      <c r="S108" s="153"/>
      <c r="T108" s="153"/>
      <c r="U108" s="153"/>
      <c r="V108" s="153"/>
      <c r="W108" s="153"/>
      <c r="X108" s="153"/>
      <c r="Y108" s="153"/>
      <c r="Z108" s="153"/>
      <c r="AA108" s="153"/>
    </row>
    <row r="109" spans="1:27" ht="11.25" customHeight="1">
      <c r="A109" s="153"/>
      <c r="B109" s="154"/>
      <c r="C109" s="155"/>
      <c r="D109" s="156"/>
      <c r="E109" s="153"/>
      <c r="F109" s="156"/>
      <c r="G109" s="153"/>
      <c r="H109" s="153"/>
      <c r="I109" s="155"/>
      <c r="J109" s="153"/>
      <c r="K109" s="155"/>
      <c r="L109" s="155"/>
      <c r="M109" s="155"/>
      <c r="N109" s="155"/>
      <c r="O109" s="155"/>
      <c r="P109" s="155"/>
      <c r="Q109" s="153"/>
      <c r="R109" s="153"/>
      <c r="S109" s="153"/>
      <c r="T109" s="153"/>
      <c r="U109" s="153"/>
      <c r="V109" s="153"/>
      <c r="W109" s="153"/>
      <c r="X109" s="153"/>
      <c r="Y109" s="153"/>
      <c r="Z109" s="153"/>
      <c r="AA109" s="153"/>
    </row>
    <row r="110" spans="1:27" ht="11.25" customHeight="1">
      <c r="A110" s="153"/>
      <c r="B110" s="154"/>
      <c r="C110" s="155"/>
      <c r="D110" s="156"/>
      <c r="E110" s="153"/>
      <c r="F110" s="156"/>
      <c r="G110" s="153"/>
      <c r="H110" s="153"/>
      <c r="I110" s="155"/>
      <c r="J110" s="153"/>
      <c r="K110" s="155"/>
      <c r="L110" s="155"/>
      <c r="M110" s="155"/>
      <c r="N110" s="155"/>
      <c r="O110" s="155"/>
      <c r="P110" s="155"/>
      <c r="Q110" s="153"/>
      <c r="R110" s="153"/>
      <c r="S110" s="153"/>
      <c r="T110" s="153"/>
      <c r="U110" s="153"/>
      <c r="V110" s="153"/>
      <c r="W110" s="153"/>
      <c r="X110" s="153"/>
      <c r="Y110" s="153"/>
      <c r="Z110" s="153"/>
      <c r="AA110" s="153"/>
    </row>
    <row r="111" spans="1:27" ht="11.25" customHeight="1">
      <c r="A111" s="153"/>
      <c r="B111" s="154"/>
      <c r="C111" s="155"/>
      <c r="D111" s="156"/>
      <c r="E111" s="153"/>
      <c r="F111" s="156"/>
      <c r="G111" s="153"/>
      <c r="H111" s="153"/>
      <c r="I111" s="155"/>
      <c r="J111" s="153"/>
      <c r="K111" s="155"/>
      <c r="L111" s="155"/>
      <c r="M111" s="155"/>
      <c r="N111" s="155"/>
      <c r="O111" s="155"/>
      <c r="P111" s="155"/>
      <c r="Q111" s="153"/>
      <c r="R111" s="153"/>
      <c r="S111" s="153"/>
      <c r="T111" s="153"/>
      <c r="U111" s="153"/>
      <c r="V111" s="153"/>
      <c r="W111" s="153"/>
      <c r="X111" s="153"/>
      <c r="Y111" s="153"/>
      <c r="Z111" s="153"/>
      <c r="AA111" s="153"/>
    </row>
    <row r="112" spans="1:27" ht="11.25" customHeight="1">
      <c r="A112" s="153"/>
      <c r="B112" s="154"/>
      <c r="C112" s="155"/>
      <c r="D112" s="156"/>
      <c r="E112" s="153"/>
      <c r="F112" s="156"/>
      <c r="G112" s="153"/>
      <c r="H112" s="153"/>
      <c r="I112" s="155"/>
      <c r="J112" s="153"/>
      <c r="K112" s="155"/>
      <c r="L112" s="155"/>
      <c r="M112" s="155"/>
      <c r="N112" s="155"/>
      <c r="O112" s="155"/>
      <c r="P112" s="155"/>
      <c r="Q112" s="153"/>
      <c r="R112" s="153"/>
      <c r="S112" s="153"/>
      <c r="T112" s="153"/>
      <c r="U112" s="153"/>
      <c r="V112" s="153"/>
      <c r="W112" s="153"/>
      <c r="X112" s="153"/>
      <c r="Y112" s="153"/>
      <c r="Z112" s="153"/>
      <c r="AA112" s="153"/>
    </row>
    <row r="113" spans="1:27" ht="11.25" customHeight="1">
      <c r="A113" s="153"/>
      <c r="B113" s="154"/>
      <c r="C113" s="155"/>
      <c r="D113" s="156"/>
      <c r="E113" s="153"/>
      <c r="F113" s="156"/>
      <c r="G113" s="153"/>
      <c r="H113" s="153"/>
      <c r="I113" s="155"/>
      <c r="J113" s="153"/>
      <c r="K113" s="155"/>
      <c r="L113" s="155"/>
      <c r="M113" s="155"/>
      <c r="N113" s="155"/>
      <c r="O113" s="155"/>
      <c r="P113" s="155"/>
      <c r="Q113" s="153"/>
      <c r="R113" s="153"/>
      <c r="S113" s="153"/>
      <c r="T113" s="153"/>
      <c r="U113" s="153"/>
      <c r="V113" s="153"/>
      <c r="W113" s="153"/>
      <c r="X113" s="153"/>
      <c r="Y113" s="153"/>
      <c r="Z113" s="153"/>
      <c r="AA113" s="153"/>
    </row>
    <row r="114" spans="1:27" ht="11.25" customHeight="1">
      <c r="A114" s="153"/>
      <c r="B114" s="154"/>
      <c r="C114" s="155"/>
      <c r="D114" s="156"/>
      <c r="E114" s="153"/>
      <c r="F114" s="156"/>
      <c r="G114" s="153"/>
      <c r="H114" s="153"/>
      <c r="I114" s="155"/>
      <c r="J114" s="153"/>
      <c r="K114" s="155"/>
      <c r="L114" s="155"/>
      <c r="M114" s="155"/>
      <c r="N114" s="155"/>
      <c r="O114" s="155"/>
      <c r="P114" s="155"/>
      <c r="Q114" s="153"/>
      <c r="R114" s="153"/>
      <c r="S114" s="153"/>
      <c r="T114" s="153"/>
      <c r="U114" s="153"/>
      <c r="V114" s="153"/>
      <c r="W114" s="153"/>
      <c r="X114" s="153"/>
      <c r="Y114" s="153"/>
      <c r="Z114" s="153"/>
      <c r="AA114" s="153"/>
    </row>
    <row r="115" spans="1:27" ht="11.25" customHeight="1">
      <c r="A115" s="153"/>
      <c r="B115" s="154"/>
      <c r="C115" s="155"/>
      <c r="D115" s="156"/>
      <c r="E115" s="153"/>
      <c r="F115" s="156"/>
      <c r="G115" s="153"/>
      <c r="H115" s="153"/>
      <c r="I115" s="155"/>
      <c r="J115" s="153"/>
      <c r="K115" s="155"/>
      <c r="L115" s="155"/>
      <c r="M115" s="155"/>
      <c r="N115" s="155"/>
      <c r="O115" s="155"/>
      <c r="P115" s="155"/>
      <c r="Q115" s="153"/>
      <c r="R115" s="153"/>
      <c r="S115" s="153"/>
      <c r="T115" s="153"/>
      <c r="U115" s="153"/>
      <c r="V115" s="153"/>
      <c r="W115" s="153"/>
      <c r="X115" s="153"/>
      <c r="Y115" s="153"/>
      <c r="Z115" s="153"/>
      <c r="AA115" s="153"/>
    </row>
    <row r="116" spans="1:27" ht="11.25" customHeight="1">
      <c r="A116" s="153"/>
      <c r="B116" s="154"/>
      <c r="C116" s="155"/>
      <c r="D116" s="156"/>
      <c r="E116" s="153"/>
      <c r="F116" s="156"/>
      <c r="G116" s="153"/>
      <c r="H116" s="153"/>
      <c r="I116" s="155"/>
      <c r="J116" s="153"/>
      <c r="K116" s="155"/>
      <c r="L116" s="155"/>
      <c r="M116" s="155"/>
      <c r="N116" s="155"/>
      <c r="O116" s="155"/>
      <c r="P116" s="155"/>
      <c r="Q116" s="153"/>
      <c r="R116" s="153"/>
      <c r="S116" s="153"/>
      <c r="T116" s="153"/>
      <c r="U116" s="153"/>
      <c r="V116" s="153"/>
      <c r="W116" s="153"/>
      <c r="X116" s="153"/>
      <c r="Y116" s="153"/>
      <c r="Z116" s="153"/>
      <c r="AA116" s="153"/>
    </row>
    <row r="117" spans="1:27" ht="11.25" customHeight="1">
      <c r="A117" s="153"/>
      <c r="B117" s="154"/>
      <c r="C117" s="155"/>
      <c r="D117" s="156"/>
      <c r="E117" s="153"/>
      <c r="F117" s="156"/>
      <c r="G117" s="153"/>
      <c r="H117" s="153"/>
      <c r="I117" s="155"/>
      <c r="J117" s="153"/>
      <c r="K117" s="155"/>
      <c r="L117" s="155"/>
      <c r="M117" s="155"/>
      <c r="N117" s="155"/>
      <c r="O117" s="155"/>
      <c r="P117" s="155"/>
      <c r="Q117" s="153"/>
      <c r="R117" s="153"/>
      <c r="S117" s="153"/>
      <c r="T117" s="153"/>
      <c r="U117" s="153"/>
      <c r="V117" s="153"/>
      <c r="W117" s="153"/>
      <c r="X117" s="153"/>
      <c r="Y117" s="153"/>
      <c r="Z117" s="153"/>
      <c r="AA117" s="153"/>
    </row>
    <row r="118" spans="1:27" ht="11.25" customHeight="1">
      <c r="A118" s="153"/>
      <c r="B118" s="154"/>
      <c r="C118" s="155"/>
      <c r="D118" s="156"/>
      <c r="E118" s="153"/>
      <c r="F118" s="156"/>
      <c r="G118" s="153"/>
      <c r="H118" s="153"/>
      <c r="I118" s="155"/>
      <c r="J118" s="153"/>
      <c r="K118" s="155"/>
      <c r="L118" s="155"/>
      <c r="M118" s="155"/>
      <c r="N118" s="155"/>
      <c r="O118" s="155"/>
      <c r="P118" s="155"/>
      <c r="Q118" s="153"/>
      <c r="R118" s="153"/>
      <c r="S118" s="153"/>
      <c r="T118" s="153"/>
      <c r="U118" s="153"/>
      <c r="V118" s="153"/>
      <c r="W118" s="153"/>
      <c r="X118" s="153"/>
      <c r="Y118" s="153"/>
      <c r="Z118" s="153"/>
      <c r="AA118" s="153"/>
    </row>
    <row r="119" spans="1:27" ht="11.25" customHeight="1">
      <c r="A119" s="153"/>
      <c r="B119" s="154"/>
      <c r="C119" s="155"/>
      <c r="D119" s="156"/>
      <c r="E119" s="153"/>
      <c r="F119" s="156"/>
      <c r="G119" s="153"/>
      <c r="H119" s="153"/>
      <c r="I119" s="155"/>
      <c r="J119" s="153"/>
      <c r="K119" s="155"/>
      <c r="L119" s="155"/>
      <c r="M119" s="155"/>
      <c r="N119" s="155"/>
      <c r="O119" s="155"/>
      <c r="P119" s="155"/>
      <c r="Q119" s="153"/>
      <c r="R119" s="153"/>
      <c r="S119" s="153"/>
      <c r="T119" s="153"/>
      <c r="U119" s="153"/>
      <c r="V119" s="153"/>
      <c r="W119" s="153"/>
      <c r="X119" s="153"/>
      <c r="Y119" s="153"/>
      <c r="Z119" s="153"/>
      <c r="AA119" s="153"/>
    </row>
    <row r="120" spans="1:27" ht="11.25" customHeight="1">
      <c r="A120" s="153"/>
      <c r="B120" s="154"/>
      <c r="C120" s="155"/>
      <c r="D120" s="156"/>
      <c r="E120" s="153"/>
      <c r="F120" s="156"/>
      <c r="G120" s="153"/>
      <c r="H120" s="153"/>
      <c r="I120" s="155"/>
      <c r="J120" s="153"/>
      <c r="K120" s="155"/>
      <c r="L120" s="155"/>
      <c r="M120" s="155"/>
      <c r="N120" s="155"/>
      <c r="O120" s="155"/>
      <c r="P120" s="155"/>
      <c r="Q120" s="153"/>
      <c r="R120" s="153"/>
      <c r="S120" s="153"/>
      <c r="T120" s="153"/>
      <c r="U120" s="153"/>
      <c r="V120" s="153"/>
      <c r="W120" s="153"/>
      <c r="X120" s="153"/>
      <c r="Y120" s="153"/>
      <c r="Z120" s="153"/>
      <c r="AA120" s="153"/>
    </row>
    <row r="121" spans="1:27" ht="11.25" customHeight="1">
      <c r="A121" s="153"/>
      <c r="B121" s="154"/>
      <c r="C121" s="155"/>
      <c r="D121" s="156"/>
      <c r="E121" s="153"/>
      <c r="F121" s="156"/>
      <c r="G121" s="153"/>
      <c r="H121" s="153"/>
      <c r="I121" s="155"/>
      <c r="J121" s="153"/>
      <c r="K121" s="155"/>
      <c r="L121" s="155"/>
      <c r="M121" s="155"/>
      <c r="N121" s="155"/>
      <c r="O121" s="155"/>
      <c r="P121" s="155"/>
      <c r="Q121" s="153"/>
      <c r="R121" s="153"/>
      <c r="S121" s="153"/>
      <c r="T121" s="153"/>
      <c r="U121" s="153"/>
      <c r="V121" s="153"/>
      <c r="W121" s="153"/>
      <c r="X121" s="153"/>
      <c r="Y121" s="153"/>
      <c r="Z121" s="153"/>
      <c r="AA121" s="153"/>
    </row>
    <row r="122" spans="1:27" ht="11.25" customHeight="1">
      <c r="A122" s="153"/>
      <c r="B122" s="154"/>
      <c r="C122" s="155"/>
      <c r="D122" s="156"/>
      <c r="E122" s="153"/>
      <c r="F122" s="156"/>
      <c r="G122" s="153"/>
      <c r="H122" s="153"/>
      <c r="I122" s="155"/>
      <c r="J122" s="153"/>
      <c r="K122" s="155"/>
      <c r="L122" s="155"/>
      <c r="M122" s="155"/>
      <c r="N122" s="155"/>
      <c r="O122" s="155"/>
      <c r="P122" s="155"/>
      <c r="Q122" s="153"/>
      <c r="R122" s="153"/>
      <c r="S122" s="153"/>
      <c r="T122" s="153"/>
      <c r="U122" s="153"/>
      <c r="V122" s="153"/>
      <c r="W122" s="153"/>
      <c r="X122" s="153"/>
      <c r="Y122" s="153"/>
      <c r="Z122" s="153"/>
      <c r="AA122" s="153"/>
    </row>
    <row r="123" spans="1:27" ht="11.25" customHeight="1">
      <c r="A123" s="153"/>
      <c r="B123" s="154"/>
      <c r="C123" s="155"/>
      <c r="D123" s="156"/>
      <c r="E123" s="153"/>
      <c r="F123" s="156"/>
      <c r="G123" s="153"/>
      <c r="H123" s="153"/>
      <c r="I123" s="155"/>
      <c r="J123" s="153"/>
      <c r="K123" s="155"/>
      <c r="L123" s="155"/>
      <c r="M123" s="155"/>
      <c r="N123" s="155"/>
      <c r="O123" s="155"/>
      <c r="P123" s="155"/>
      <c r="Q123" s="153"/>
      <c r="R123" s="153"/>
      <c r="S123" s="153"/>
      <c r="T123" s="153"/>
      <c r="U123" s="153"/>
      <c r="V123" s="153"/>
      <c r="W123" s="153"/>
      <c r="X123" s="153"/>
      <c r="Y123" s="153"/>
      <c r="Z123" s="153"/>
      <c r="AA123" s="153"/>
    </row>
    <row r="124" spans="1:27" ht="11.25" customHeight="1">
      <c r="A124" s="153"/>
      <c r="B124" s="154"/>
      <c r="C124" s="155"/>
      <c r="D124" s="156"/>
      <c r="E124" s="153"/>
      <c r="F124" s="156"/>
      <c r="G124" s="153"/>
      <c r="H124" s="153"/>
      <c r="I124" s="155"/>
      <c r="J124" s="153"/>
      <c r="K124" s="155"/>
      <c r="L124" s="155"/>
      <c r="M124" s="155"/>
      <c r="N124" s="155"/>
      <c r="O124" s="155"/>
      <c r="P124" s="155"/>
      <c r="Q124" s="153"/>
      <c r="R124" s="153"/>
      <c r="S124" s="153"/>
      <c r="T124" s="153"/>
      <c r="U124" s="153"/>
      <c r="V124" s="153"/>
      <c r="W124" s="153"/>
      <c r="X124" s="153"/>
      <c r="Y124" s="153"/>
      <c r="Z124" s="153"/>
      <c r="AA124" s="153"/>
    </row>
    <row r="125" spans="1:27" ht="11.25" customHeight="1">
      <c r="A125" s="153"/>
      <c r="B125" s="154"/>
      <c r="C125" s="155"/>
      <c r="D125" s="156"/>
      <c r="E125" s="153"/>
      <c r="F125" s="156"/>
      <c r="G125" s="153"/>
      <c r="H125" s="153"/>
      <c r="I125" s="155"/>
      <c r="J125" s="153"/>
      <c r="K125" s="155"/>
      <c r="L125" s="155"/>
      <c r="M125" s="155"/>
      <c r="N125" s="155"/>
      <c r="O125" s="155"/>
      <c r="P125" s="155"/>
      <c r="Q125" s="153"/>
      <c r="R125" s="153"/>
      <c r="S125" s="153"/>
      <c r="T125" s="153"/>
      <c r="U125" s="153"/>
      <c r="V125" s="153"/>
      <c r="W125" s="153"/>
      <c r="X125" s="153"/>
      <c r="Y125" s="153"/>
      <c r="Z125" s="153"/>
      <c r="AA125" s="153"/>
    </row>
    <row r="126" spans="1:27" ht="11.25" customHeight="1">
      <c r="A126" s="153"/>
      <c r="B126" s="154"/>
      <c r="C126" s="155"/>
      <c r="D126" s="156"/>
      <c r="E126" s="153"/>
      <c r="F126" s="156"/>
      <c r="G126" s="153"/>
      <c r="H126" s="153"/>
      <c r="I126" s="155"/>
      <c r="J126" s="153"/>
      <c r="K126" s="155"/>
      <c r="L126" s="155"/>
      <c r="M126" s="155"/>
      <c r="N126" s="155"/>
      <c r="O126" s="155"/>
      <c r="P126" s="155"/>
      <c r="Q126" s="153"/>
      <c r="R126" s="153"/>
      <c r="S126" s="153"/>
      <c r="T126" s="153"/>
      <c r="U126" s="153"/>
      <c r="V126" s="153"/>
      <c r="W126" s="153"/>
      <c r="X126" s="153"/>
      <c r="Y126" s="153"/>
      <c r="Z126" s="153"/>
      <c r="AA126" s="153"/>
    </row>
    <row r="127" spans="1:27" ht="11.25" customHeight="1">
      <c r="A127" s="153"/>
      <c r="B127" s="154"/>
      <c r="C127" s="155"/>
      <c r="D127" s="156"/>
      <c r="E127" s="153"/>
      <c r="F127" s="156"/>
      <c r="G127" s="153"/>
      <c r="H127" s="153"/>
      <c r="I127" s="155"/>
      <c r="J127" s="153"/>
      <c r="K127" s="155"/>
      <c r="L127" s="155"/>
      <c r="M127" s="155"/>
      <c r="N127" s="155"/>
      <c r="O127" s="155"/>
      <c r="P127" s="155"/>
      <c r="Q127" s="153"/>
      <c r="R127" s="153"/>
      <c r="S127" s="153"/>
      <c r="T127" s="153"/>
      <c r="U127" s="153"/>
      <c r="V127" s="153"/>
      <c r="W127" s="153"/>
      <c r="X127" s="153"/>
      <c r="Y127" s="153"/>
      <c r="Z127" s="153"/>
      <c r="AA127" s="153"/>
    </row>
    <row r="128" spans="1:27" ht="11.25" customHeight="1">
      <c r="A128" s="153"/>
      <c r="B128" s="154"/>
      <c r="C128" s="155"/>
      <c r="D128" s="156"/>
      <c r="E128" s="153"/>
      <c r="F128" s="156"/>
      <c r="G128" s="153"/>
      <c r="H128" s="153"/>
      <c r="I128" s="155"/>
      <c r="J128" s="153"/>
      <c r="K128" s="155"/>
      <c r="L128" s="155"/>
      <c r="M128" s="155"/>
      <c r="N128" s="155"/>
      <c r="O128" s="155"/>
      <c r="P128" s="155"/>
      <c r="Q128" s="153"/>
      <c r="R128" s="153"/>
      <c r="S128" s="153"/>
      <c r="T128" s="153"/>
      <c r="U128" s="153"/>
      <c r="V128" s="153"/>
      <c r="W128" s="153"/>
      <c r="X128" s="153"/>
      <c r="Y128" s="153"/>
      <c r="Z128" s="153"/>
      <c r="AA128" s="153"/>
    </row>
    <row r="129" spans="1:27" ht="11.25" customHeight="1">
      <c r="A129" s="153"/>
      <c r="B129" s="154"/>
      <c r="C129" s="155"/>
      <c r="D129" s="156"/>
      <c r="E129" s="153"/>
      <c r="F129" s="156"/>
      <c r="G129" s="153"/>
      <c r="H129" s="153"/>
      <c r="I129" s="155"/>
      <c r="J129" s="153"/>
      <c r="K129" s="155"/>
      <c r="L129" s="155"/>
      <c r="M129" s="155"/>
      <c r="N129" s="155"/>
      <c r="O129" s="155"/>
      <c r="P129" s="155"/>
      <c r="Q129" s="153"/>
      <c r="R129" s="153"/>
      <c r="S129" s="153"/>
      <c r="T129" s="153"/>
      <c r="U129" s="153"/>
      <c r="V129" s="153"/>
      <c r="W129" s="153"/>
      <c r="X129" s="153"/>
      <c r="Y129" s="153"/>
      <c r="Z129" s="153"/>
      <c r="AA129" s="153"/>
    </row>
    <row r="130" spans="1:27" ht="11.25" customHeight="1">
      <c r="A130" s="153"/>
      <c r="B130" s="154"/>
      <c r="C130" s="155"/>
      <c r="D130" s="156"/>
      <c r="E130" s="153"/>
      <c r="F130" s="156"/>
      <c r="G130" s="153"/>
      <c r="H130" s="153"/>
      <c r="I130" s="155"/>
      <c r="J130" s="153"/>
      <c r="K130" s="155"/>
      <c r="L130" s="155"/>
      <c r="M130" s="155"/>
      <c r="N130" s="155"/>
      <c r="O130" s="155"/>
      <c r="P130" s="155"/>
      <c r="Q130" s="153"/>
      <c r="R130" s="153"/>
      <c r="S130" s="153"/>
      <c r="T130" s="153"/>
      <c r="U130" s="153"/>
      <c r="V130" s="153"/>
      <c r="W130" s="153"/>
      <c r="X130" s="153"/>
      <c r="Y130" s="153"/>
      <c r="Z130" s="153"/>
      <c r="AA130" s="153"/>
    </row>
    <row r="131" spans="1:27" ht="11.25" customHeight="1">
      <c r="A131" s="153"/>
      <c r="B131" s="154"/>
      <c r="C131" s="155"/>
      <c r="D131" s="156"/>
      <c r="E131" s="153"/>
      <c r="F131" s="156"/>
      <c r="G131" s="153"/>
      <c r="H131" s="153"/>
      <c r="I131" s="155"/>
      <c r="J131" s="153"/>
      <c r="K131" s="155"/>
      <c r="L131" s="155"/>
      <c r="M131" s="155"/>
      <c r="N131" s="155"/>
      <c r="O131" s="155"/>
      <c r="P131" s="155"/>
      <c r="Q131" s="153"/>
      <c r="R131" s="153"/>
      <c r="S131" s="153"/>
      <c r="T131" s="153"/>
      <c r="U131" s="153"/>
      <c r="V131" s="153"/>
      <c r="W131" s="153"/>
      <c r="X131" s="153"/>
      <c r="Y131" s="153"/>
      <c r="Z131" s="153"/>
      <c r="AA131" s="153"/>
    </row>
    <row r="132" spans="1:27" ht="11.25" customHeight="1">
      <c r="A132" s="153"/>
      <c r="B132" s="154"/>
      <c r="C132" s="155"/>
      <c r="D132" s="156"/>
      <c r="E132" s="153"/>
      <c r="F132" s="156"/>
      <c r="G132" s="153"/>
      <c r="H132" s="153"/>
      <c r="I132" s="155"/>
      <c r="J132" s="153"/>
      <c r="K132" s="155"/>
      <c r="L132" s="155"/>
      <c r="M132" s="155"/>
      <c r="N132" s="155"/>
      <c r="O132" s="155"/>
      <c r="P132" s="155"/>
      <c r="Q132" s="153"/>
      <c r="R132" s="153"/>
      <c r="S132" s="153"/>
      <c r="T132" s="153"/>
      <c r="U132" s="153"/>
      <c r="V132" s="153"/>
      <c r="W132" s="153"/>
      <c r="X132" s="153"/>
      <c r="Y132" s="153"/>
      <c r="Z132" s="153"/>
      <c r="AA132" s="153"/>
    </row>
    <row r="133" spans="1:27" ht="11.25" customHeight="1">
      <c r="A133" s="153"/>
      <c r="B133" s="154"/>
      <c r="C133" s="155"/>
      <c r="D133" s="156"/>
      <c r="E133" s="153"/>
      <c r="F133" s="156"/>
      <c r="G133" s="153"/>
      <c r="H133" s="153"/>
      <c r="I133" s="155"/>
      <c r="J133" s="153"/>
      <c r="K133" s="155"/>
      <c r="L133" s="155"/>
      <c r="M133" s="155"/>
      <c r="N133" s="155"/>
      <c r="O133" s="155"/>
      <c r="P133" s="155"/>
      <c r="Q133" s="153"/>
      <c r="R133" s="153"/>
      <c r="S133" s="153"/>
      <c r="T133" s="153"/>
      <c r="U133" s="153"/>
      <c r="V133" s="153"/>
      <c r="W133" s="153"/>
      <c r="X133" s="153"/>
      <c r="Y133" s="153"/>
      <c r="Z133" s="153"/>
      <c r="AA133" s="153"/>
    </row>
    <row r="134" spans="1:27" ht="11.25" customHeight="1">
      <c r="A134" s="153"/>
      <c r="B134" s="154"/>
      <c r="C134" s="155"/>
      <c r="D134" s="156"/>
      <c r="E134" s="153"/>
      <c r="F134" s="156"/>
      <c r="G134" s="153"/>
      <c r="H134" s="153"/>
      <c r="I134" s="155"/>
      <c r="J134" s="153"/>
      <c r="K134" s="155"/>
      <c r="L134" s="155"/>
      <c r="M134" s="155"/>
      <c r="N134" s="155"/>
      <c r="O134" s="155"/>
      <c r="P134" s="155"/>
      <c r="Q134" s="153"/>
      <c r="R134" s="153"/>
      <c r="S134" s="153"/>
      <c r="T134" s="153"/>
      <c r="U134" s="153"/>
      <c r="V134" s="153"/>
      <c r="W134" s="153"/>
      <c r="X134" s="153"/>
      <c r="Y134" s="153"/>
      <c r="Z134" s="153"/>
      <c r="AA134" s="153"/>
    </row>
    <row r="135" spans="1:27" ht="11.25" customHeight="1">
      <c r="A135" s="153"/>
      <c r="B135" s="154"/>
      <c r="C135" s="155"/>
      <c r="D135" s="156"/>
      <c r="E135" s="153"/>
      <c r="F135" s="156"/>
      <c r="G135" s="153"/>
      <c r="H135" s="153"/>
      <c r="I135" s="155"/>
      <c r="J135" s="153"/>
      <c r="K135" s="155"/>
      <c r="L135" s="155"/>
      <c r="M135" s="155"/>
      <c r="N135" s="155"/>
      <c r="O135" s="155"/>
      <c r="P135" s="155"/>
      <c r="Q135" s="153"/>
      <c r="R135" s="153"/>
      <c r="S135" s="153"/>
      <c r="T135" s="153"/>
      <c r="U135" s="153"/>
      <c r="V135" s="153"/>
      <c r="W135" s="153"/>
      <c r="X135" s="153"/>
      <c r="Y135" s="153"/>
      <c r="Z135" s="153"/>
      <c r="AA135" s="153"/>
    </row>
    <row r="136" spans="1:27" ht="11.25" customHeight="1">
      <c r="A136" s="153"/>
      <c r="B136" s="154"/>
      <c r="C136" s="155"/>
      <c r="D136" s="156"/>
      <c r="E136" s="153"/>
      <c r="F136" s="156"/>
      <c r="G136" s="153"/>
      <c r="H136" s="153"/>
      <c r="I136" s="155"/>
      <c r="J136" s="153"/>
      <c r="K136" s="155"/>
      <c r="L136" s="155"/>
      <c r="M136" s="155"/>
      <c r="N136" s="155"/>
      <c r="O136" s="155"/>
      <c r="P136" s="155"/>
      <c r="Q136" s="153"/>
      <c r="R136" s="153"/>
      <c r="S136" s="153"/>
      <c r="T136" s="153"/>
      <c r="U136" s="153"/>
      <c r="V136" s="153"/>
      <c r="W136" s="153"/>
      <c r="X136" s="153"/>
      <c r="Y136" s="153"/>
      <c r="Z136" s="153"/>
      <c r="AA136" s="153"/>
    </row>
    <row r="137" spans="1:27" ht="11.25" customHeight="1">
      <c r="A137" s="153"/>
      <c r="B137" s="154"/>
      <c r="C137" s="155"/>
      <c r="D137" s="156"/>
      <c r="E137" s="153"/>
      <c r="F137" s="156"/>
      <c r="G137" s="153"/>
      <c r="H137" s="153"/>
      <c r="I137" s="155"/>
      <c r="J137" s="153"/>
      <c r="K137" s="155"/>
      <c r="L137" s="155"/>
      <c r="M137" s="155"/>
      <c r="N137" s="155"/>
      <c r="O137" s="155"/>
      <c r="P137" s="155"/>
      <c r="Q137" s="153"/>
      <c r="R137" s="153"/>
      <c r="S137" s="153"/>
      <c r="T137" s="153"/>
      <c r="U137" s="153"/>
      <c r="V137" s="153"/>
      <c r="W137" s="153"/>
      <c r="X137" s="153"/>
      <c r="Y137" s="153"/>
      <c r="Z137" s="153"/>
      <c r="AA137" s="153"/>
    </row>
    <row r="138" spans="1:27" ht="11.25" customHeight="1">
      <c r="A138" s="153"/>
      <c r="B138" s="154"/>
      <c r="C138" s="155"/>
      <c r="D138" s="156"/>
      <c r="E138" s="153"/>
      <c r="F138" s="156"/>
      <c r="G138" s="153"/>
      <c r="H138" s="153"/>
      <c r="I138" s="155"/>
      <c r="J138" s="153"/>
      <c r="K138" s="155"/>
      <c r="L138" s="155"/>
      <c r="M138" s="155"/>
      <c r="N138" s="155"/>
      <c r="O138" s="155"/>
      <c r="P138" s="155"/>
      <c r="Q138" s="153"/>
      <c r="R138" s="153"/>
      <c r="S138" s="153"/>
      <c r="T138" s="153"/>
      <c r="U138" s="153"/>
      <c r="V138" s="153"/>
      <c r="W138" s="153"/>
      <c r="X138" s="153"/>
      <c r="Y138" s="153"/>
      <c r="Z138" s="153"/>
      <c r="AA138" s="153"/>
    </row>
    <row r="139" spans="1:27" ht="11.25" customHeight="1">
      <c r="A139" s="153"/>
      <c r="B139" s="154"/>
      <c r="C139" s="155"/>
      <c r="D139" s="156"/>
      <c r="E139" s="153"/>
      <c r="F139" s="156"/>
      <c r="G139" s="153"/>
      <c r="H139" s="153"/>
      <c r="I139" s="155"/>
      <c r="J139" s="153"/>
      <c r="K139" s="155"/>
      <c r="L139" s="155"/>
      <c r="M139" s="155"/>
      <c r="N139" s="155"/>
      <c r="O139" s="155"/>
      <c r="P139" s="155"/>
      <c r="Q139" s="153"/>
      <c r="R139" s="153"/>
      <c r="S139" s="153"/>
      <c r="T139" s="153"/>
      <c r="U139" s="153"/>
      <c r="V139" s="153"/>
      <c r="W139" s="153"/>
      <c r="X139" s="153"/>
      <c r="Y139" s="153"/>
      <c r="Z139" s="153"/>
      <c r="AA139" s="153"/>
    </row>
    <row r="140" spans="1:27" ht="11.25" customHeight="1">
      <c r="A140" s="153"/>
      <c r="B140" s="154"/>
      <c r="C140" s="155"/>
      <c r="D140" s="156"/>
      <c r="E140" s="153"/>
      <c r="F140" s="156"/>
      <c r="G140" s="153"/>
      <c r="H140" s="153"/>
      <c r="I140" s="155"/>
      <c r="J140" s="153"/>
      <c r="K140" s="155"/>
      <c r="L140" s="155"/>
      <c r="M140" s="155"/>
      <c r="N140" s="155"/>
      <c r="O140" s="155"/>
      <c r="P140" s="155"/>
      <c r="Q140" s="153"/>
      <c r="R140" s="153"/>
      <c r="S140" s="153"/>
      <c r="T140" s="153"/>
      <c r="U140" s="153"/>
      <c r="V140" s="153"/>
      <c r="W140" s="153"/>
      <c r="X140" s="153"/>
      <c r="Y140" s="153"/>
      <c r="Z140" s="153"/>
      <c r="AA140" s="153"/>
    </row>
    <row r="141" spans="1:27" ht="11.25" customHeight="1">
      <c r="A141" s="153"/>
      <c r="B141" s="154"/>
      <c r="C141" s="155"/>
      <c r="D141" s="156"/>
      <c r="E141" s="153"/>
      <c r="F141" s="156"/>
      <c r="G141" s="153"/>
      <c r="H141" s="153"/>
      <c r="I141" s="155"/>
      <c r="J141" s="153"/>
      <c r="K141" s="155"/>
      <c r="L141" s="155"/>
      <c r="M141" s="155"/>
      <c r="N141" s="155"/>
      <c r="O141" s="155"/>
      <c r="P141" s="155"/>
      <c r="Q141" s="153"/>
      <c r="R141" s="153"/>
      <c r="S141" s="153"/>
      <c r="T141" s="153"/>
      <c r="U141" s="153"/>
      <c r="V141" s="153"/>
      <c r="W141" s="153"/>
      <c r="X141" s="153"/>
      <c r="Y141" s="153"/>
      <c r="Z141" s="153"/>
      <c r="AA141" s="153"/>
    </row>
    <row r="142" spans="1:27" ht="11.25" customHeight="1">
      <c r="A142" s="153"/>
      <c r="B142" s="154"/>
      <c r="C142" s="155"/>
      <c r="D142" s="156"/>
      <c r="E142" s="153"/>
      <c r="F142" s="156"/>
      <c r="G142" s="153"/>
      <c r="H142" s="153"/>
      <c r="I142" s="155"/>
      <c r="J142" s="153"/>
      <c r="K142" s="155"/>
      <c r="L142" s="155"/>
      <c r="M142" s="155"/>
      <c r="N142" s="155"/>
      <c r="O142" s="155"/>
      <c r="P142" s="155"/>
      <c r="Q142" s="153"/>
      <c r="R142" s="153"/>
      <c r="S142" s="153"/>
      <c r="T142" s="153"/>
      <c r="U142" s="153"/>
      <c r="V142" s="153"/>
      <c r="W142" s="153"/>
      <c r="X142" s="153"/>
      <c r="Y142" s="153"/>
      <c r="Z142" s="153"/>
      <c r="AA142" s="153"/>
    </row>
    <row r="143" spans="1:27" ht="11.25" customHeight="1">
      <c r="A143" s="153"/>
      <c r="B143" s="154"/>
      <c r="C143" s="155"/>
      <c r="D143" s="156"/>
      <c r="E143" s="153"/>
      <c r="F143" s="156"/>
      <c r="G143" s="153"/>
      <c r="H143" s="153"/>
      <c r="I143" s="155"/>
      <c r="J143" s="153"/>
      <c r="K143" s="155"/>
      <c r="L143" s="155"/>
      <c r="M143" s="155"/>
      <c r="N143" s="155"/>
      <c r="O143" s="155"/>
      <c r="P143" s="155"/>
      <c r="Q143" s="153"/>
      <c r="R143" s="153"/>
      <c r="S143" s="153"/>
      <c r="T143" s="153"/>
      <c r="U143" s="153"/>
      <c r="V143" s="153"/>
      <c r="W143" s="153"/>
      <c r="X143" s="153"/>
      <c r="Y143" s="153"/>
      <c r="Z143" s="153"/>
      <c r="AA143" s="153"/>
    </row>
    <row r="144" spans="1:27" ht="11.25" customHeight="1">
      <c r="A144" s="153"/>
      <c r="B144" s="154"/>
      <c r="C144" s="155"/>
      <c r="D144" s="156"/>
      <c r="E144" s="153"/>
      <c r="F144" s="156"/>
      <c r="G144" s="153"/>
      <c r="H144" s="153"/>
      <c r="I144" s="155"/>
      <c r="J144" s="153"/>
      <c r="K144" s="155"/>
      <c r="L144" s="155"/>
      <c r="M144" s="155"/>
      <c r="N144" s="155"/>
      <c r="O144" s="155"/>
      <c r="P144" s="155"/>
      <c r="Q144" s="153"/>
      <c r="R144" s="153"/>
      <c r="S144" s="153"/>
      <c r="T144" s="153"/>
      <c r="U144" s="153"/>
      <c r="V144" s="153"/>
      <c r="W144" s="153"/>
      <c r="X144" s="153"/>
      <c r="Y144" s="153"/>
      <c r="Z144" s="153"/>
      <c r="AA144" s="153"/>
    </row>
    <row r="145" spans="1:27" ht="11.25" customHeight="1">
      <c r="A145" s="153"/>
      <c r="B145" s="154"/>
      <c r="C145" s="155"/>
      <c r="D145" s="156"/>
      <c r="E145" s="153"/>
      <c r="F145" s="156"/>
      <c r="G145" s="153"/>
      <c r="H145" s="153"/>
      <c r="I145" s="155"/>
      <c r="J145" s="153"/>
      <c r="K145" s="155"/>
      <c r="L145" s="155"/>
      <c r="M145" s="155"/>
      <c r="N145" s="155"/>
      <c r="O145" s="155"/>
      <c r="P145" s="155"/>
      <c r="Q145" s="153"/>
      <c r="R145" s="153"/>
      <c r="S145" s="153"/>
      <c r="T145" s="153"/>
      <c r="U145" s="153"/>
      <c r="V145" s="153"/>
      <c r="W145" s="153"/>
      <c r="X145" s="153"/>
      <c r="Y145" s="153"/>
      <c r="Z145" s="153"/>
      <c r="AA145" s="153"/>
    </row>
    <row r="146" spans="1:27" ht="11.25" customHeight="1">
      <c r="A146" s="153"/>
      <c r="B146" s="154"/>
      <c r="C146" s="155"/>
      <c r="D146" s="156"/>
      <c r="E146" s="153"/>
      <c r="F146" s="156"/>
      <c r="G146" s="153"/>
      <c r="H146" s="153"/>
      <c r="I146" s="155"/>
      <c r="J146" s="153"/>
      <c r="K146" s="155"/>
      <c r="L146" s="155"/>
      <c r="M146" s="155"/>
      <c r="N146" s="155"/>
      <c r="O146" s="155"/>
      <c r="P146" s="155"/>
      <c r="Q146" s="153"/>
      <c r="R146" s="153"/>
      <c r="S146" s="153"/>
      <c r="T146" s="153"/>
      <c r="U146" s="153"/>
      <c r="V146" s="153"/>
      <c r="W146" s="153"/>
      <c r="X146" s="153"/>
      <c r="Y146" s="153"/>
      <c r="Z146" s="153"/>
      <c r="AA146" s="153"/>
    </row>
    <row r="147" spans="1:27" ht="11.25" customHeight="1">
      <c r="A147" s="153"/>
      <c r="B147" s="154"/>
      <c r="C147" s="155"/>
      <c r="D147" s="156"/>
      <c r="E147" s="153"/>
      <c r="F147" s="156"/>
      <c r="G147" s="153"/>
      <c r="H147" s="153"/>
      <c r="I147" s="155"/>
      <c r="J147" s="153"/>
      <c r="K147" s="155"/>
      <c r="L147" s="155"/>
      <c r="M147" s="155"/>
      <c r="N147" s="155"/>
      <c r="O147" s="155"/>
      <c r="P147" s="155"/>
      <c r="Q147" s="153"/>
      <c r="R147" s="153"/>
      <c r="S147" s="153"/>
      <c r="T147" s="153"/>
      <c r="U147" s="153"/>
      <c r="V147" s="153"/>
      <c r="W147" s="153"/>
      <c r="X147" s="153"/>
      <c r="Y147" s="153"/>
      <c r="Z147" s="153"/>
      <c r="AA147" s="153"/>
    </row>
    <row r="148" spans="1:27" ht="11.25" customHeight="1">
      <c r="A148" s="153"/>
      <c r="B148" s="154"/>
      <c r="C148" s="155"/>
      <c r="D148" s="156"/>
      <c r="E148" s="153"/>
      <c r="F148" s="156"/>
      <c r="G148" s="153"/>
      <c r="H148" s="153"/>
      <c r="I148" s="155"/>
      <c r="J148" s="153"/>
      <c r="K148" s="155"/>
      <c r="L148" s="155"/>
      <c r="M148" s="155"/>
      <c r="N148" s="155"/>
      <c r="O148" s="155"/>
      <c r="P148" s="155"/>
      <c r="Q148" s="153"/>
      <c r="R148" s="153"/>
      <c r="S148" s="153"/>
      <c r="T148" s="153"/>
      <c r="U148" s="153"/>
      <c r="V148" s="153"/>
      <c r="W148" s="153"/>
      <c r="X148" s="153"/>
      <c r="Y148" s="153"/>
      <c r="Z148" s="153"/>
      <c r="AA148" s="153"/>
    </row>
    <row r="149" spans="1:27" ht="11.25" customHeight="1">
      <c r="A149" s="153"/>
      <c r="B149" s="154"/>
      <c r="C149" s="155"/>
      <c r="D149" s="156"/>
      <c r="E149" s="153"/>
      <c r="F149" s="156"/>
      <c r="G149" s="153"/>
      <c r="H149" s="153"/>
      <c r="I149" s="155"/>
      <c r="J149" s="153"/>
      <c r="K149" s="155"/>
      <c r="L149" s="155"/>
      <c r="M149" s="155"/>
      <c r="N149" s="155"/>
      <c r="O149" s="155"/>
      <c r="P149" s="155"/>
      <c r="Q149" s="153"/>
      <c r="R149" s="153"/>
      <c r="S149" s="153"/>
      <c r="T149" s="153"/>
      <c r="U149" s="153"/>
      <c r="V149" s="153"/>
      <c r="W149" s="153"/>
      <c r="X149" s="153"/>
      <c r="Y149" s="153"/>
      <c r="Z149" s="153"/>
      <c r="AA149" s="153"/>
    </row>
    <row r="150" spans="1:27" ht="11.25" customHeight="1">
      <c r="A150" s="153"/>
      <c r="B150" s="154"/>
      <c r="C150" s="155"/>
      <c r="D150" s="156"/>
      <c r="E150" s="153"/>
      <c r="F150" s="156"/>
      <c r="G150" s="153"/>
      <c r="H150" s="153"/>
      <c r="I150" s="155"/>
      <c r="J150" s="153"/>
      <c r="K150" s="155"/>
      <c r="L150" s="155"/>
      <c r="M150" s="155"/>
      <c r="N150" s="155"/>
      <c r="O150" s="155"/>
      <c r="P150" s="155"/>
      <c r="Q150" s="153"/>
      <c r="R150" s="153"/>
      <c r="S150" s="153"/>
      <c r="T150" s="153"/>
      <c r="U150" s="153"/>
      <c r="V150" s="153"/>
      <c r="W150" s="153"/>
      <c r="X150" s="153"/>
      <c r="Y150" s="153"/>
      <c r="Z150" s="153"/>
      <c r="AA150" s="153"/>
    </row>
    <row r="151" spans="1:27" ht="11.25" customHeight="1">
      <c r="A151" s="153"/>
      <c r="B151" s="154"/>
      <c r="C151" s="155"/>
      <c r="D151" s="156"/>
      <c r="E151" s="153"/>
      <c r="F151" s="156"/>
      <c r="G151" s="153"/>
      <c r="H151" s="153"/>
      <c r="I151" s="155"/>
      <c r="J151" s="153"/>
      <c r="K151" s="155"/>
      <c r="L151" s="155"/>
      <c r="M151" s="155"/>
      <c r="N151" s="155"/>
      <c r="O151" s="155"/>
      <c r="P151" s="155"/>
      <c r="Q151" s="153"/>
      <c r="R151" s="153"/>
      <c r="S151" s="153"/>
      <c r="T151" s="153"/>
      <c r="U151" s="153"/>
      <c r="V151" s="153"/>
      <c r="W151" s="153"/>
      <c r="X151" s="153"/>
      <c r="Y151" s="153"/>
      <c r="Z151" s="153"/>
      <c r="AA151" s="153"/>
    </row>
    <row r="152" spans="1:27" ht="11.25" customHeight="1">
      <c r="A152" s="153"/>
      <c r="B152" s="154"/>
      <c r="C152" s="155"/>
      <c r="D152" s="156"/>
      <c r="E152" s="153"/>
      <c r="F152" s="156"/>
      <c r="G152" s="153"/>
      <c r="H152" s="153"/>
      <c r="I152" s="155"/>
      <c r="J152" s="153"/>
      <c r="K152" s="155"/>
      <c r="L152" s="155"/>
      <c r="M152" s="155"/>
      <c r="N152" s="155"/>
      <c r="O152" s="155"/>
      <c r="P152" s="155"/>
      <c r="Q152" s="153"/>
      <c r="R152" s="153"/>
      <c r="S152" s="153"/>
      <c r="T152" s="153"/>
      <c r="U152" s="153"/>
      <c r="V152" s="153"/>
      <c r="W152" s="153"/>
      <c r="X152" s="153"/>
      <c r="Y152" s="153"/>
      <c r="Z152" s="153"/>
      <c r="AA152" s="153"/>
    </row>
    <row r="153" spans="1:27" ht="11.25" customHeight="1">
      <c r="A153" s="153"/>
      <c r="B153" s="154"/>
      <c r="C153" s="155"/>
      <c r="D153" s="156"/>
      <c r="E153" s="153"/>
      <c r="F153" s="156"/>
      <c r="G153" s="153"/>
      <c r="H153" s="153"/>
      <c r="I153" s="155"/>
      <c r="J153" s="153"/>
      <c r="K153" s="155"/>
      <c r="L153" s="155"/>
      <c r="M153" s="155"/>
      <c r="N153" s="155"/>
      <c r="O153" s="155"/>
      <c r="P153" s="155"/>
      <c r="Q153" s="153"/>
      <c r="R153" s="153"/>
      <c r="S153" s="153"/>
      <c r="T153" s="153"/>
      <c r="U153" s="153"/>
      <c r="V153" s="153"/>
      <c r="W153" s="153"/>
      <c r="X153" s="153"/>
      <c r="Y153" s="153"/>
      <c r="Z153" s="153"/>
      <c r="AA153" s="153"/>
    </row>
    <row r="154" spans="1:27" ht="11.25" customHeight="1">
      <c r="A154" s="153"/>
      <c r="B154" s="154"/>
      <c r="C154" s="155"/>
      <c r="D154" s="156"/>
      <c r="E154" s="153"/>
      <c r="F154" s="156"/>
      <c r="G154" s="153"/>
      <c r="H154" s="153"/>
      <c r="I154" s="155"/>
      <c r="J154" s="153"/>
      <c r="K154" s="155"/>
      <c r="L154" s="155"/>
      <c r="M154" s="155"/>
      <c r="N154" s="155"/>
      <c r="O154" s="155"/>
      <c r="P154" s="155"/>
      <c r="Q154" s="153"/>
      <c r="R154" s="153"/>
      <c r="S154" s="153"/>
      <c r="T154" s="153"/>
      <c r="U154" s="153"/>
      <c r="V154" s="153"/>
      <c r="W154" s="153"/>
      <c r="X154" s="153"/>
      <c r="Y154" s="153"/>
      <c r="Z154" s="153"/>
      <c r="AA154" s="153"/>
    </row>
    <row r="155" spans="1:27" ht="11.25" customHeight="1">
      <c r="A155" s="153"/>
      <c r="B155" s="154"/>
      <c r="C155" s="155"/>
      <c r="D155" s="156"/>
      <c r="E155" s="153"/>
      <c r="F155" s="156"/>
      <c r="G155" s="153"/>
      <c r="H155" s="153"/>
      <c r="I155" s="155"/>
      <c r="J155" s="153"/>
      <c r="K155" s="155"/>
      <c r="L155" s="155"/>
      <c r="M155" s="155"/>
      <c r="N155" s="155"/>
      <c r="O155" s="155"/>
      <c r="P155" s="155"/>
      <c r="Q155" s="153"/>
      <c r="R155" s="153"/>
      <c r="S155" s="153"/>
      <c r="T155" s="153"/>
      <c r="U155" s="153"/>
      <c r="V155" s="153"/>
      <c r="W155" s="153"/>
      <c r="X155" s="153"/>
      <c r="Y155" s="153"/>
      <c r="Z155" s="153"/>
      <c r="AA155" s="153"/>
    </row>
    <row r="156" spans="1:27" ht="11.25" customHeight="1">
      <c r="A156" s="153"/>
      <c r="B156" s="154"/>
      <c r="C156" s="155"/>
      <c r="D156" s="156"/>
      <c r="E156" s="153"/>
      <c r="F156" s="156"/>
      <c r="G156" s="153"/>
      <c r="H156" s="153"/>
      <c r="I156" s="155"/>
      <c r="J156" s="153"/>
      <c r="K156" s="155"/>
      <c r="L156" s="155"/>
      <c r="M156" s="155"/>
      <c r="N156" s="155"/>
      <c r="O156" s="155"/>
      <c r="P156" s="155"/>
      <c r="Q156" s="153"/>
      <c r="R156" s="153"/>
      <c r="S156" s="153"/>
      <c r="T156" s="153"/>
      <c r="U156" s="153"/>
      <c r="V156" s="153"/>
      <c r="W156" s="153"/>
      <c r="X156" s="153"/>
      <c r="Y156" s="153"/>
      <c r="Z156" s="153"/>
      <c r="AA156" s="153"/>
    </row>
    <row r="157" spans="1:27" ht="11.25" customHeight="1">
      <c r="A157" s="153"/>
      <c r="B157" s="154"/>
      <c r="C157" s="155"/>
      <c r="D157" s="156"/>
      <c r="E157" s="153"/>
      <c r="F157" s="156"/>
      <c r="G157" s="153"/>
      <c r="H157" s="153"/>
      <c r="I157" s="155"/>
      <c r="J157" s="153"/>
      <c r="K157" s="155"/>
      <c r="L157" s="155"/>
      <c r="M157" s="155"/>
      <c r="N157" s="155"/>
      <c r="O157" s="155"/>
      <c r="P157" s="155"/>
      <c r="Q157" s="153"/>
      <c r="R157" s="153"/>
      <c r="S157" s="153"/>
      <c r="T157" s="153"/>
      <c r="U157" s="153"/>
      <c r="V157" s="153"/>
      <c r="W157" s="153"/>
      <c r="X157" s="153"/>
      <c r="Y157" s="153"/>
      <c r="Z157" s="153"/>
      <c r="AA157" s="153"/>
    </row>
    <row r="158" spans="1:27" ht="11.25" customHeight="1">
      <c r="A158" s="153"/>
      <c r="B158" s="154"/>
      <c r="C158" s="155"/>
      <c r="D158" s="156"/>
      <c r="E158" s="153"/>
      <c r="F158" s="156"/>
      <c r="G158" s="153"/>
      <c r="H158" s="153"/>
      <c r="I158" s="155"/>
      <c r="J158" s="153"/>
      <c r="K158" s="155"/>
      <c r="L158" s="155"/>
      <c r="M158" s="155"/>
      <c r="N158" s="155"/>
      <c r="O158" s="155"/>
      <c r="P158" s="155"/>
      <c r="Q158" s="153"/>
      <c r="R158" s="153"/>
      <c r="S158" s="153"/>
      <c r="T158" s="153"/>
      <c r="U158" s="153"/>
      <c r="V158" s="153"/>
      <c r="W158" s="153"/>
      <c r="X158" s="153"/>
      <c r="Y158" s="153"/>
      <c r="Z158" s="153"/>
      <c r="AA158" s="153"/>
    </row>
    <row r="159" spans="1:27" ht="11.25" customHeight="1">
      <c r="A159" s="153"/>
      <c r="B159" s="154"/>
      <c r="C159" s="155"/>
      <c r="D159" s="156"/>
      <c r="E159" s="153"/>
      <c r="F159" s="156"/>
      <c r="G159" s="153"/>
      <c r="H159" s="153"/>
      <c r="I159" s="155"/>
      <c r="J159" s="153"/>
      <c r="K159" s="155"/>
      <c r="L159" s="155"/>
      <c r="M159" s="155"/>
      <c r="N159" s="155"/>
      <c r="O159" s="155"/>
      <c r="P159" s="155"/>
      <c r="Q159" s="153"/>
      <c r="R159" s="153"/>
      <c r="S159" s="153"/>
      <c r="T159" s="153"/>
      <c r="U159" s="153"/>
      <c r="V159" s="153"/>
      <c r="W159" s="153"/>
      <c r="X159" s="153"/>
      <c r="Y159" s="153"/>
      <c r="Z159" s="153"/>
      <c r="AA159" s="153"/>
    </row>
    <row r="160" spans="1:27" ht="11.25" customHeight="1">
      <c r="A160" s="153"/>
      <c r="B160" s="154"/>
      <c r="C160" s="155"/>
      <c r="D160" s="156"/>
      <c r="E160" s="153"/>
      <c r="F160" s="156"/>
      <c r="G160" s="153"/>
      <c r="H160" s="153"/>
      <c r="I160" s="155"/>
      <c r="J160" s="153"/>
      <c r="K160" s="155"/>
      <c r="L160" s="155"/>
      <c r="M160" s="155"/>
      <c r="N160" s="155"/>
      <c r="O160" s="155"/>
      <c r="P160" s="155"/>
      <c r="Q160" s="153"/>
      <c r="R160" s="153"/>
      <c r="S160" s="153"/>
      <c r="T160" s="153"/>
      <c r="U160" s="153"/>
      <c r="V160" s="153"/>
      <c r="W160" s="153"/>
      <c r="X160" s="153"/>
      <c r="Y160" s="153"/>
      <c r="Z160" s="153"/>
      <c r="AA160" s="153"/>
    </row>
    <row r="161" spans="1:27" ht="11.25" customHeight="1">
      <c r="A161" s="153"/>
      <c r="B161" s="154"/>
      <c r="C161" s="155"/>
      <c r="D161" s="156"/>
      <c r="E161" s="153"/>
      <c r="F161" s="156"/>
      <c r="G161" s="153"/>
      <c r="H161" s="153"/>
      <c r="I161" s="155"/>
      <c r="J161" s="153"/>
      <c r="K161" s="155"/>
      <c r="L161" s="155"/>
      <c r="M161" s="155"/>
      <c r="N161" s="155"/>
      <c r="O161" s="155"/>
      <c r="P161" s="155"/>
      <c r="Q161" s="153"/>
      <c r="R161" s="153"/>
      <c r="S161" s="153"/>
      <c r="T161" s="153"/>
      <c r="U161" s="153"/>
      <c r="V161" s="153"/>
      <c r="W161" s="153"/>
      <c r="X161" s="153"/>
      <c r="Y161" s="153"/>
      <c r="Z161" s="153"/>
      <c r="AA161" s="153"/>
    </row>
    <row r="162" spans="1:27" ht="11.25" customHeight="1">
      <c r="A162" s="153"/>
      <c r="B162" s="154"/>
      <c r="C162" s="155"/>
      <c r="D162" s="156"/>
      <c r="E162" s="153"/>
      <c r="F162" s="156"/>
      <c r="G162" s="153"/>
      <c r="H162" s="153"/>
      <c r="I162" s="155"/>
      <c r="J162" s="153"/>
      <c r="K162" s="155"/>
      <c r="L162" s="155"/>
      <c r="M162" s="155"/>
      <c r="N162" s="155"/>
      <c r="O162" s="155"/>
      <c r="P162" s="155"/>
      <c r="Q162" s="153"/>
      <c r="R162" s="153"/>
      <c r="S162" s="153"/>
      <c r="T162" s="153"/>
      <c r="U162" s="153"/>
      <c r="V162" s="153"/>
      <c r="W162" s="153"/>
      <c r="X162" s="153"/>
      <c r="Y162" s="153"/>
      <c r="Z162" s="153"/>
      <c r="AA162" s="153"/>
    </row>
    <row r="163" spans="1:27" ht="11.25" customHeight="1">
      <c r="A163" s="153"/>
      <c r="B163" s="154"/>
      <c r="C163" s="155"/>
      <c r="D163" s="156"/>
      <c r="E163" s="153"/>
      <c r="F163" s="156"/>
      <c r="G163" s="153"/>
      <c r="H163" s="153"/>
      <c r="I163" s="155"/>
      <c r="J163" s="153"/>
      <c r="K163" s="155"/>
      <c r="L163" s="155"/>
      <c r="M163" s="155"/>
      <c r="N163" s="155"/>
      <c r="O163" s="155"/>
      <c r="P163" s="155"/>
      <c r="Q163" s="153"/>
      <c r="R163" s="153"/>
      <c r="S163" s="153"/>
      <c r="T163" s="153"/>
      <c r="U163" s="153"/>
      <c r="V163" s="153"/>
      <c r="W163" s="153"/>
      <c r="X163" s="153"/>
      <c r="Y163" s="153"/>
      <c r="Z163" s="153"/>
      <c r="AA163" s="153"/>
    </row>
    <row r="164" spans="1:27" ht="11.25" customHeight="1">
      <c r="A164" s="153"/>
      <c r="B164" s="154"/>
      <c r="C164" s="155"/>
      <c r="D164" s="156"/>
      <c r="E164" s="153"/>
      <c r="F164" s="156"/>
      <c r="G164" s="153"/>
      <c r="H164" s="153"/>
      <c r="I164" s="155"/>
      <c r="J164" s="153"/>
      <c r="K164" s="155"/>
      <c r="L164" s="155"/>
      <c r="M164" s="155"/>
      <c r="N164" s="155"/>
      <c r="O164" s="155"/>
      <c r="P164" s="155"/>
      <c r="Q164" s="153"/>
      <c r="R164" s="153"/>
      <c r="S164" s="153"/>
      <c r="T164" s="153"/>
      <c r="U164" s="153"/>
      <c r="V164" s="153"/>
      <c r="W164" s="153"/>
      <c r="X164" s="153"/>
      <c r="Y164" s="153"/>
      <c r="Z164" s="153"/>
      <c r="AA164" s="153"/>
    </row>
    <row r="165" spans="1:27" ht="11.25" customHeight="1">
      <c r="A165" s="153"/>
      <c r="B165" s="154"/>
      <c r="C165" s="155"/>
      <c r="D165" s="156"/>
      <c r="E165" s="153"/>
      <c r="F165" s="156"/>
      <c r="G165" s="153"/>
      <c r="H165" s="153"/>
      <c r="I165" s="155"/>
      <c r="J165" s="153"/>
      <c r="K165" s="155"/>
      <c r="L165" s="155"/>
      <c r="M165" s="155"/>
      <c r="N165" s="155"/>
      <c r="O165" s="155"/>
      <c r="P165" s="155"/>
      <c r="Q165" s="153"/>
      <c r="R165" s="153"/>
      <c r="S165" s="153"/>
      <c r="T165" s="153"/>
      <c r="U165" s="153"/>
      <c r="V165" s="153"/>
      <c r="W165" s="153"/>
      <c r="X165" s="153"/>
      <c r="Y165" s="153"/>
      <c r="Z165" s="153"/>
      <c r="AA165" s="153"/>
    </row>
    <row r="166" spans="1:27" ht="11.25" customHeight="1">
      <c r="A166" s="153"/>
      <c r="B166" s="154"/>
      <c r="C166" s="155"/>
      <c r="D166" s="156"/>
      <c r="E166" s="153"/>
      <c r="F166" s="156"/>
      <c r="G166" s="153"/>
      <c r="H166" s="153"/>
      <c r="I166" s="155"/>
      <c r="J166" s="153"/>
      <c r="K166" s="155"/>
      <c r="L166" s="155"/>
      <c r="M166" s="155"/>
      <c r="N166" s="155"/>
      <c r="O166" s="155"/>
      <c r="P166" s="155"/>
      <c r="Q166" s="153"/>
      <c r="R166" s="153"/>
      <c r="S166" s="153"/>
      <c r="T166" s="153"/>
      <c r="U166" s="153"/>
      <c r="V166" s="153"/>
      <c r="W166" s="153"/>
      <c r="X166" s="153"/>
      <c r="Y166" s="153"/>
      <c r="Z166" s="153"/>
      <c r="AA166" s="153"/>
    </row>
    <row r="167" spans="1:27" ht="11.25" customHeight="1">
      <c r="A167" s="153"/>
      <c r="B167" s="154"/>
      <c r="C167" s="155"/>
      <c r="D167" s="156"/>
      <c r="E167" s="153"/>
      <c r="F167" s="156"/>
      <c r="G167" s="153"/>
      <c r="H167" s="153"/>
      <c r="I167" s="155"/>
      <c r="J167" s="153"/>
      <c r="K167" s="155"/>
      <c r="L167" s="155"/>
      <c r="M167" s="155"/>
      <c r="N167" s="155"/>
      <c r="O167" s="155"/>
      <c r="P167" s="155"/>
      <c r="Q167" s="153"/>
      <c r="R167" s="153"/>
      <c r="S167" s="153"/>
      <c r="T167" s="153"/>
      <c r="U167" s="153"/>
      <c r="V167" s="153"/>
      <c r="W167" s="153"/>
      <c r="X167" s="153"/>
      <c r="Y167" s="153"/>
      <c r="Z167" s="153"/>
      <c r="AA167" s="153"/>
    </row>
    <row r="168" spans="1:27" ht="11.25" customHeight="1">
      <c r="A168" s="153"/>
      <c r="B168" s="154"/>
      <c r="C168" s="155"/>
      <c r="D168" s="156"/>
      <c r="E168" s="153"/>
      <c r="F168" s="156"/>
      <c r="G168" s="153"/>
      <c r="H168" s="153"/>
      <c r="I168" s="155"/>
      <c r="J168" s="153"/>
      <c r="K168" s="155"/>
      <c r="L168" s="155"/>
      <c r="M168" s="155"/>
      <c r="N168" s="155"/>
      <c r="O168" s="155"/>
      <c r="P168" s="155"/>
      <c r="Q168" s="153"/>
      <c r="R168" s="153"/>
      <c r="S168" s="153"/>
      <c r="T168" s="153"/>
      <c r="U168" s="153"/>
      <c r="V168" s="153"/>
      <c r="W168" s="153"/>
      <c r="X168" s="153"/>
      <c r="Y168" s="153"/>
      <c r="Z168" s="153"/>
      <c r="AA168" s="153"/>
    </row>
    <row r="169" spans="1:27" ht="11.25" customHeight="1">
      <c r="A169" s="153"/>
      <c r="B169" s="154"/>
      <c r="C169" s="155"/>
      <c r="D169" s="156"/>
      <c r="E169" s="153"/>
      <c r="F169" s="156"/>
      <c r="G169" s="153"/>
      <c r="H169" s="153"/>
      <c r="I169" s="155"/>
      <c r="J169" s="153"/>
      <c r="K169" s="155"/>
      <c r="L169" s="155"/>
      <c r="M169" s="155"/>
      <c r="N169" s="155"/>
      <c r="O169" s="155"/>
      <c r="P169" s="155"/>
      <c r="Q169" s="153"/>
      <c r="R169" s="153"/>
      <c r="S169" s="153"/>
      <c r="T169" s="153"/>
      <c r="U169" s="153"/>
      <c r="V169" s="153"/>
      <c r="W169" s="153"/>
      <c r="X169" s="153"/>
      <c r="Y169" s="153"/>
      <c r="Z169" s="153"/>
      <c r="AA169" s="153"/>
    </row>
    <row r="170" spans="1:27" ht="11.25" customHeight="1">
      <c r="A170" s="153"/>
      <c r="B170" s="154"/>
      <c r="C170" s="155"/>
      <c r="D170" s="156"/>
      <c r="E170" s="153"/>
      <c r="F170" s="156"/>
      <c r="G170" s="153"/>
      <c r="H170" s="153"/>
      <c r="I170" s="155"/>
      <c r="J170" s="153"/>
      <c r="K170" s="155"/>
      <c r="L170" s="155"/>
      <c r="M170" s="155"/>
      <c r="N170" s="155"/>
      <c r="O170" s="155"/>
      <c r="P170" s="155"/>
      <c r="Q170" s="153"/>
      <c r="R170" s="153"/>
      <c r="S170" s="153"/>
      <c r="T170" s="153"/>
      <c r="U170" s="153"/>
      <c r="V170" s="153"/>
      <c r="W170" s="153"/>
      <c r="X170" s="153"/>
      <c r="Y170" s="153"/>
      <c r="Z170" s="153"/>
      <c r="AA170" s="153"/>
    </row>
    <row r="171" spans="1:27" ht="11.25" customHeight="1">
      <c r="A171" s="153"/>
      <c r="B171" s="154"/>
      <c r="C171" s="155"/>
      <c r="D171" s="156"/>
      <c r="E171" s="153"/>
      <c r="F171" s="156"/>
      <c r="G171" s="153"/>
      <c r="H171" s="153"/>
      <c r="I171" s="155"/>
      <c r="J171" s="153"/>
      <c r="K171" s="155"/>
      <c r="L171" s="155"/>
      <c r="M171" s="155"/>
      <c r="N171" s="155"/>
      <c r="O171" s="155"/>
      <c r="P171" s="155"/>
      <c r="Q171" s="153"/>
      <c r="R171" s="153"/>
      <c r="S171" s="153"/>
      <c r="T171" s="153"/>
      <c r="U171" s="153"/>
      <c r="V171" s="153"/>
      <c r="W171" s="153"/>
      <c r="X171" s="153"/>
      <c r="Y171" s="153"/>
      <c r="Z171" s="153"/>
      <c r="AA171" s="153"/>
    </row>
    <row r="172" spans="1:27" ht="11.25" customHeight="1">
      <c r="A172" s="153"/>
      <c r="B172" s="154"/>
      <c r="C172" s="155"/>
      <c r="D172" s="156"/>
      <c r="E172" s="153"/>
      <c r="F172" s="156"/>
      <c r="G172" s="153"/>
      <c r="H172" s="153"/>
      <c r="I172" s="155"/>
      <c r="J172" s="153"/>
      <c r="K172" s="155"/>
      <c r="L172" s="155"/>
      <c r="M172" s="155"/>
      <c r="N172" s="155"/>
      <c r="O172" s="155"/>
      <c r="P172" s="155"/>
      <c r="Q172" s="153"/>
      <c r="R172" s="153"/>
      <c r="S172" s="153"/>
      <c r="T172" s="153"/>
      <c r="U172" s="153"/>
      <c r="V172" s="153"/>
      <c r="W172" s="153"/>
      <c r="X172" s="153"/>
      <c r="Y172" s="153"/>
      <c r="Z172" s="153"/>
      <c r="AA172" s="153"/>
    </row>
    <row r="173" spans="1:27" ht="11.25" customHeight="1">
      <c r="A173" s="153"/>
      <c r="B173" s="154"/>
      <c r="C173" s="155"/>
      <c r="D173" s="156"/>
      <c r="E173" s="153"/>
      <c r="F173" s="156"/>
      <c r="G173" s="153"/>
      <c r="H173" s="153"/>
      <c r="I173" s="155"/>
      <c r="J173" s="153"/>
      <c r="K173" s="155"/>
      <c r="L173" s="155"/>
      <c r="M173" s="155"/>
      <c r="N173" s="155"/>
      <c r="O173" s="155"/>
      <c r="P173" s="155"/>
      <c r="Q173" s="153"/>
      <c r="R173" s="153"/>
      <c r="S173" s="153"/>
      <c r="T173" s="153"/>
      <c r="U173" s="153"/>
      <c r="V173" s="153"/>
      <c r="W173" s="153"/>
      <c r="X173" s="153"/>
      <c r="Y173" s="153"/>
      <c r="Z173" s="153"/>
      <c r="AA173" s="153"/>
    </row>
    <row r="174" spans="1:27" ht="11.25" customHeight="1">
      <c r="A174" s="153"/>
      <c r="B174" s="154"/>
      <c r="C174" s="155"/>
      <c r="D174" s="156"/>
      <c r="E174" s="153"/>
      <c r="F174" s="156"/>
      <c r="G174" s="153"/>
      <c r="H174" s="153"/>
      <c r="I174" s="155"/>
      <c r="J174" s="153"/>
      <c r="K174" s="155"/>
      <c r="L174" s="155"/>
      <c r="M174" s="155"/>
      <c r="N174" s="155"/>
      <c r="O174" s="155"/>
      <c r="P174" s="155"/>
      <c r="Q174" s="153"/>
      <c r="R174" s="153"/>
      <c r="S174" s="153"/>
      <c r="T174" s="153"/>
      <c r="U174" s="153"/>
      <c r="V174" s="153"/>
      <c r="W174" s="153"/>
      <c r="X174" s="153"/>
      <c r="Y174" s="153"/>
      <c r="Z174" s="153"/>
      <c r="AA174" s="153"/>
    </row>
    <row r="175" spans="1:27" ht="11.25" customHeight="1">
      <c r="A175" s="153"/>
      <c r="B175" s="154"/>
      <c r="C175" s="155"/>
      <c r="D175" s="156"/>
      <c r="E175" s="153"/>
      <c r="F175" s="156"/>
      <c r="G175" s="153"/>
      <c r="H175" s="153"/>
      <c r="I175" s="155"/>
      <c r="J175" s="153"/>
      <c r="K175" s="155"/>
      <c r="L175" s="155"/>
      <c r="M175" s="155"/>
      <c r="N175" s="155"/>
      <c r="O175" s="155"/>
      <c r="P175" s="155"/>
      <c r="Q175" s="153"/>
      <c r="R175" s="153"/>
      <c r="S175" s="153"/>
      <c r="T175" s="153"/>
      <c r="U175" s="153"/>
      <c r="V175" s="153"/>
      <c r="W175" s="153"/>
      <c r="X175" s="153"/>
      <c r="Y175" s="153"/>
      <c r="Z175" s="153"/>
      <c r="AA175" s="153"/>
    </row>
    <row r="176" spans="1:27" ht="11.25" customHeight="1">
      <c r="A176" s="153"/>
      <c r="B176" s="154"/>
      <c r="C176" s="155"/>
      <c r="D176" s="156"/>
      <c r="E176" s="153"/>
      <c r="F176" s="156"/>
      <c r="G176" s="153"/>
      <c r="H176" s="153"/>
      <c r="I176" s="155"/>
      <c r="J176" s="153"/>
      <c r="K176" s="155"/>
      <c r="L176" s="155"/>
      <c r="M176" s="155"/>
      <c r="N176" s="155"/>
      <c r="O176" s="155"/>
      <c r="P176" s="155"/>
      <c r="Q176" s="153"/>
      <c r="R176" s="153"/>
      <c r="S176" s="153"/>
      <c r="T176" s="153"/>
      <c r="U176" s="153"/>
      <c r="V176" s="153"/>
      <c r="W176" s="153"/>
      <c r="X176" s="153"/>
      <c r="Y176" s="153"/>
      <c r="Z176" s="153"/>
      <c r="AA176" s="153"/>
    </row>
    <row r="177" spans="1:27" ht="11.25" customHeight="1">
      <c r="A177" s="153"/>
      <c r="B177" s="154"/>
      <c r="C177" s="155"/>
      <c r="D177" s="156"/>
      <c r="E177" s="153"/>
      <c r="F177" s="156"/>
      <c r="G177" s="153"/>
      <c r="H177" s="153"/>
      <c r="I177" s="155"/>
      <c r="J177" s="153"/>
      <c r="K177" s="155"/>
      <c r="L177" s="155"/>
      <c r="M177" s="155"/>
      <c r="N177" s="155"/>
      <c r="O177" s="155"/>
      <c r="P177" s="155"/>
      <c r="Q177" s="153"/>
      <c r="R177" s="153"/>
      <c r="S177" s="153"/>
      <c r="T177" s="153"/>
      <c r="U177" s="153"/>
      <c r="V177" s="153"/>
      <c r="W177" s="153"/>
      <c r="X177" s="153"/>
      <c r="Y177" s="153"/>
      <c r="Z177" s="153"/>
      <c r="AA177" s="153"/>
    </row>
    <row r="178" spans="1:27" ht="11.25" customHeight="1">
      <c r="A178" s="153"/>
      <c r="B178" s="154"/>
      <c r="C178" s="155"/>
      <c r="D178" s="156"/>
      <c r="E178" s="153"/>
      <c r="F178" s="156"/>
      <c r="G178" s="153"/>
      <c r="H178" s="153"/>
      <c r="I178" s="155"/>
      <c r="J178" s="153"/>
      <c r="K178" s="155"/>
      <c r="L178" s="155"/>
      <c r="M178" s="155"/>
      <c r="N178" s="155"/>
      <c r="O178" s="155"/>
      <c r="P178" s="155"/>
      <c r="Q178" s="153"/>
      <c r="R178" s="153"/>
      <c r="S178" s="153"/>
      <c r="T178" s="153"/>
      <c r="U178" s="153"/>
      <c r="V178" s="153"/>
      <c r="W178" s="153"/>
      <c r="X178" s="153"/>
      <c r="Y178" s="153"/>
      <c r="Z178" s="153"/>
      <c r="AA178" s="153"/>
    </row>
    <row r="179" spans="1:27" ht="11.25" customHeight="1">
      <c r="A179" s="153"/>
      <c r="B179" s="154"/>
      <c r="C179" s="155"/>
      <c r="D179" s="156"/>
      <c r="E179" s="153"/>
      <c r="F179" s="156"/>
      <c r="G179" s="153"/>
      <c r="H179" s="153"/>
      <c r="I179" s="155"/>
      <c r="J179" s="153"/>
      <c r="K179" s="155"/>
      <c r="L179" s="155"/>
      <c r="M179" s="155"/>
      <c r="N179" s="155"/>
      <c r="O179" s="155"/>
      <c r="P179" s="155"/>
      <c r="Q179" s="153"/>
      <c r="R179" s="153"/>
      <c r="S179" s="153"/>
      <c r="T179" s="153"/>
      <c r="U179" s="153"/>
      <c r="V179" s="153"/>
      <c r="W179" s="153"/>
      <c r="X179" s="153"/>
      <c r="Y179" s="153"/>
      <c r="Z179" s="153"/>
      <c r="AA179" s="153"/>
    </row>
    <row r="180" spans="1:27" ht="11.25" customHeight="1">
      <c r="A180" s="153"/>
      <c r="B180" s="154"/>
      <c r="C180" s="155"/>
      <c r="D180" s="156"/>
      <c r="E180" s="153"/>
      <c r="F180" s="156"/>
      <c r="G180" s="153"/>
      <c r="H180" s="153"/>
      <c r="I180" s="155"/>
      <c r="J180" s="153"/>
      <c r="K180" s="155"/>
      <c r="L180" s="155"/>
      <c r="M180" s="155"/>
      <c r="N180" s="155"/>
      <c r="O180" s="155"/>
      <c r="P180" s="155"/>
      <c r="Q180" s="153"/>
      <c r="R180" s="153"/>
      <c r="S180" s="153"/>
      <c r="T180" s="153"/>
      <c r="U180" s="153"/>
      <c r="V180" s="153"/>
      <c r="W180" s="153"/>
      <c r="X180" s="153"/>
      <c r="Y180" s="153"/>
      <c r="Z180" s="153"/>
      <c r="AA180" s="153"/>
    </row>
    <row r="181" spans="1:27" ht="11.25" customHeight="1">
      <c r="A181" s="153"/>
      <c r="B181" s="154"/>
      <c r="C181" s="155"/>
      <c r="D181" s="156"/>
      <c r="E181" s="153"/>
      <c r="F181" s="156"/>
      <c r="G181" s="153"/>
      <c r="H181" s="153"/>
      <c r="I181" s="155"/>
      <c r="J181" s="153"/>
      <c r="K181" s="155"/>
      <c r="L181" s="155"/>
      <c r="M181" s="155"/>
      <c r="N181" s="155"/>
      <c r="O181" s="155"/>
      <c r="P181" s="155"/>
      <c r="Q181" s="153"/>
      <c r="R181" s="153"/>
      <c r="S181" s="153"/>
      <c r="T181" s="153"/>
      <c r="U181" s="153"/>
      <c r="V181" s="153"/>
      <c r="W181" s="153"/>
      <c r="X181" s="153"/>
      <c r="Y181" s="153"/>
      <c r="Z181" s="153"/>
      <c r="AA181" s="153"/>
    </row>
    <row r="182" spans="1:27" ht="11.25" customHeight="1">
      <c r="A182" s="153"/>
      <c r="B182" s="154"/>
      <c r="C182" s="155"/>
      <c r="D182" s="156"/>
      <c r="E182" s="153"/>
      <c r="F182" s="156"/>
      <c r="G182" s="153"/>
      <c r="H182" s="153"/>
      <c r="I182" s="155"/>
      <c r="J182" s="153"/>
      <c r="K182" s="155"/>
      <c r="L182" s="155"/>
      <c r="M182" s="155"/>
      <c r="N182" s="155"/>
      <c r="O182" s="155"/>
      <c r="P182" s="155"/>
      <c r="Q182" s="153"/>
      <c r="R182" s="153"/>
      <c r="S182" s="153"/>
      <c r="T182" s="153"/>
      <c r="U182" s="153"/>
      <c r="V182" s="153"/>
      <c r="W182" s="153"/>
      <c r="X182" s="153"/>
      <c r="Y182" s="153"/>
      <c r="Z182" s="153"/>
      <c r="AA182" s="153"/>
    </row>
    <row r="183" spans="1:27" ht="11.25" customHeight="1">
      <c r="A183" s="153"/>
      <c r="B183" s="154"/>
      <c r="C183" s="155"/>
      <c r="D183" s="156"/>
      <c r="E183" s="153"/>
      <c r="F183" s="156"/>
      <c r="G183" s="153"/>
      <c r="H183" s="153"/>
      <c r="I183" s="155"/>
      <c r="J183" s="153"/>
      <c r="K183" s="155"/>
      <c r="L183" s="155"/>
      <c r="M183" s="155"/>
      <c r="N183" s="155"/>
      <c r="O183" s="155"/>
      <c r="P183" s="155"/>
      <c r="Q183" s="153"/>
      <c r="R183" s="153"/>
      <c r="S183" s="153"/>
      <c r="T183" s="153"/>
      <c r="U183" s="153"/>
      <c r="V183" s="153"/>
      <c r="W183" s="153"/>
      <c r="X183" s="153"/>
      <c r="Y183" s="153"/>
      <c r="Z183" s="153"/>
      <c r="AA183" s="153"/>
    </row>
    <row r="184" spans="1:27" ht="11.25" customHeight="1">
      <c r="A184" s="153"/>
      <c r="B184" s="154"/>
      <c r="C184" s="155"/>
      <c r="D184" s="156"/>
      <c r="E184" s="153"/>
      <c r="F184" s="156"/>
      <c r="G184" s="153"/>
      <c r="H184" s="153"/>
      <c r="I184" s="155"/>
      <c r="J184" s="153"/>
      <c r="K184" s="155"/>
      <c r="L184" s="155"/>
      <c r="M184" s="155"/>
      <c r="N184" s="155"/>
      <c r="O184" s="155"/>
      <c r="P184" s="155"/>
      <c r="Q184" s="153"/>
      <c r="R184" s="153"/>
      <c r="S184" s="153"/>
      <c r="T184" s="153"/>
      <c r="U184" s="153"/>
      <c r="V184" s="153"/>
      <c r="W184" s="153"/>
      <c r="X184" s="153"/>
      <c r="Y184" s="153"/>
      <c r="Z184" s="153"/>
      <c r="AA184" s="153"/>
    </row>
    <row r="185" spans="1:27" ht="11.25" customHeight="1">
      <c r="A185" s="153"/>
      <c r="B185" s="154"/>
      <c r="C185" s="155"/>
      <c r="D185" s="156"/>
      <c r="E185" s="153"/>
      <c r="F185" s="156"/>
      <c r="G185" s="153"/>
      <c r="H185" s="153"/>
      <c r="I185" s="155"/>
      <c r="J185" s="153"/>
      <c r="K185" s="155"/>
      <c r="L185" s="155"/>
      <c r="M185" s="155"/>
      <c r="N185" s="155"/>
      <c r="O185" s="155"/>
      <c r="P185" s="155"/>
      <c r="Q185" s="153"/>
      <c r="R185" s="153"/>
      <c r="S185" s="153"/>
      <c r="T185" s="153"/>
      <c r="U185" s="153"/>
      <c r="V185" s="153"/>
      <c r="W185" s="153"/>
      <c r="X185" s="153"/>
      <c r="Y185" s="153"/>
      <c r="Z185" s="153"/>
      <c r="AA185" s="153"/>
    </row>
    <row r="186" spans="1:27" ht="11.25" customHeight="1">
      <c r="A186" s="153"/>
      <c r="B186" s="154"/>
      <c r="C186" s="155"/>
      <c r="D186" s="156"/>
      <c r="E186" s="153"/>
      <c r="F186" s="156"/>
      <c r="G186" s="153"/>
      <c r="H186" s="153"/>
      <c r="I186" s="155"/>
      <c r="J186" s="153"/>
      <c r="K186" s="155"/>
      <c r="L186" s="155"/>
      <c r="M186" s="155"/>
      <c r="N186" s="155"/>
      <c r="O186" s="155"/>
      <c r="P186" s="155"/>
      <c r="Q186" s="153"/>
      <c r="R186" s="153"/>
      <c r="S186" s="153"/>
      <c r="T186" s="153"/>
      <c r="U186" s="153"/>
      <c r="V186" s="153"/>
      <c r="W186" s="153"/>
      <c r="X186" s="153"/>
      <c r="Y186" s="153"/>
      <c r="Z186" s="153"/>
      <c r="AA186" s="153"/>
    </row>
    <row r="187" spans="1:27" ht="11.25" customHeight="1">
      <c r="A187" s="153"/>
      <c r="B187" s="154"/>
      <c r="C187" s="155"/>
      <c r="D187" s="156"/>
      <c r="E187" s="153"/>
      <c r="F187" s="156"/>
      <c r="G187" s="153"/>
      <c r="H187" s="153"/>
      <c r="I187" s="155"/>
      <c r="J187" s="153"/>
      <c r="K187" s="155"/>
      <c r="L187" s="155"/>
      <c r="M187" s="155"/>
      <c r="N187" s="155"/>
      <c r="O187" s="155"/>
      <c r="P187" s="155"/>
      <c r="Q187" s="153"/>
      <c r="R187" s="153"/>
      <c r="S187" s="153"/>
      <c r="T187" s="153"/>
      <c r="U187" s="153"/>
      <c r="V187" s="153"/>
      <c r="W187" s="153"/>
      <c r="X187" s="153"/>
      <c r="Y187" s="153"/>
      <c r="Z187" s="153"/>
      <c r="AA187" s="153"/>
    </row>
    <row r="188" spans="1:27" ht="11.25" customHeight="1">
      <c r="A188" s="153"/>
      <c r="B188" s="154"/>
      <c r="C188" s="155"/>
      <c r="D188" s="156"/>
      <c r="E188" s="153"/>
      <c r="F188" s="156"/>
      <c r="G188" s="153"/>
      <c r="H188" s="153"/>
      <c r="I188" s="155"/>
      <c r="J188" s="153"/>
      <c r="K188" s="155"/>
      <c r="L188" s="155"/>
      <c r="M188" s="155"/>
      <c r="N188" s="155"/>
      <c r="O188" s="155"/>
      <c r="P188" s="155"/>
      <c r="Q188" s="153"/>
      <c r="R188" s="153"/>
      <c r="S188" s="153"/>
      <c r="T188" s="153"/>
      <c r="U188" s="153"/>
      <c r="V188" s="153"/>
      <c r="W188" s="153"/>
      <c r="X188" s="153"/>
      <c r="Y188" s="153"/>
      <c r="Z188" s="153"/>
      <c r="AA188" s="153"/>
    </row>
    <row r="189" spans="1:27" ht="11.25" customHeight="1">
      <c r="A189" s="153"/>
      <c r="B189" s="154"/>
      <c r="C189" s="155"/>
      <c r="D189" s="156"/>
      <c r="E189" s="153"/>
      <c r="F189" s="156"/>
      <c r="G189" s="153"/>
      <c r="H189" s="153"/>
      <c r="I189" s="155"/>
      <c r="J189" s="153"/>
      <c r="K189" s="155"/>
      <c r="L189" s="155"/>
      <c r="M189" s="155"/>
      <c r="N189" s="155"/>
      <c r="O189" s="155"/>
      <c r="P189" s="155"/>
      <c r="Q189" s="153"/>
      <c r="R189" s="153"/>
      <c r="S189" s="153"/>
      <c r="T189" s="153"/>
      <c r="U189" s="153"/>
      <c r="V189" s="153"/>
      <c r="W189" s="153"/>
      <c r="X189" s="153"/>
      <c r="Y189" s="153"/>
      <c r="Z189" s="153"/>
      <c r="AA189" s="153"/>
    </row>
    <row r="190" spans="1:27" ht="11.25" customHeight="1">
      <c r="A190" s="153"/>
      <c r="B190" s="154"/>
      <c r="C190" s="155"/>
      <c r="D190" s="156"/>
      <c r="E190" s="153"/>
      <c r="F190" s="156"/>
      <c r="G190" s="153"/>
      <c r="H190" s="153"/>
      <c r="I190" s="155"/>
      <c r="J190" s="153"/>
      <c r="K190" s="155"/>
      <c r="L190" s="155"/>
      <c r="M190" s="155"/>
      <c r="N190" s="155"/>
      <c r="O190" s="155"/>
      <c r="P190" s="155"/>
      <c r="Q190" s="153"/>
      <c r="R190" s="153"/>
      <c r="S190" s="153"/>
      <c r="T190" s="153"/>
      <c r="U190" s="153"/>
      <c r="V190" s="153"/>
      <c r="W190" s="153"/>
      <c r="X190" s="153"/>
      <c r="Y190" s="153"/>
      <c r="Z190" s="153"/>
      <c r="AA190" s="153"/>
    </row>
    <row r="191" spans="1:27" ht="11.25" customHeight="1">
      <c r="A191" s="153"/>
      <c r="B191" s="154"/>
      <c r="C191" s="155"/>
      <c r="D191" s="156"/>
      <c r="E191" s="153"/>
      <c r="F191" s="156"/>
      <c r="G191" s="153"/>
      <c r="H191" s="153"/>
      <c r="I191" s="155"/>
      <c r="J191" s="153"/>
      <c r="K191" s="155"/>
      <c r="L191" s="155"/>
      <c r="M191" s="155"/>
      <c r="N191" s="155"/>
      <c r="O191" s="155"/>
      <c r="P191" s="155"/>
      <c r="Q191" s="153"/>
      <c r="R191" s="153"/>
      <c r="S191" s="153"/>
      <c r="T191" s="153"/>
      <c r="U191" s="153"/>
      <c r="V191" s="153"/>
      <c r="W191" s="153"/>
      <c r="X191" s="153"/>
      <c r="Y191" s="153"/>
      <c r="Z191" s="153"/>
      <c r="AA191" s="153"/>
    </row>
    <row r="192" spans="1:27" ht="11.25" customHeight="1">
      <c r="A192" s="153"/>
      <c r="B192" s="154"/>
      <c r="C192" s="155"/>
      <c r="D192" s="156"/>
      <c r="E192" s="153"/>
      <c r="F192" s="156"/>
      <c r="G192" s="153"/>
      <c r="H192" s="153"/>
      <c r="I192" s="155"/>
      <c r="J192" s="153"/>
      <c r="K192" s="155"/>
      <c r="L192" s="155"/>
      <c r="M192" s="155"/>
      <c r="N192" s="155"/>
      <c r="O192" s="155"/>
      <c r="P192" s="155"/>
      <c r="Q192" s="153"/>
      <c r="R192" s="153"/>
      <c r="S192" s="153"/>
      <c r="T192" s="153"/>
      <c r="U192" s="153"/>
      <c r="V192" s="153"/>
      <c r="W192" s="153"/>
      <c r="X192" s="153"/>
      <c r="Y192" s="153"/>
      <c r="Z192" s="153"/>
      <c r="AA192" s="153"/>
    </row>
    <row r="193" spans="1:27" ht="11.25" customHeight="1">
      <c r="A193" s="153"/>
      <c r="B193" s="154"/>
      <c r="C193" s="155"/>
      <c r="D193" s="156"/>
      <c r="E193" s="153"/>
      <c r="F193" s="156"/>
      <c r="G193" s="153"/>
      <c r="H193" s="153"/>
      <c r="I193" s="155"/>
      <c r="J193" s="153"/>
      <c r="K193" s="155"/>
      <c r="L193" s="155"/>
      <c r="M193" s="155"/>
      <c r="N193" s="155"/>
      <c r="O193" s="155"/>
      <c r="P193" s="155"/>
      <c r="Q193" s="153"/>
      <c r="R193" s="153"/>
      <c r="S193" s="153"/>
      <c r="T193" s="153"/>
      <c r="U193" s="153"/>
      <c r="V193" s="153"/>
      <c r="W193" s="153"/>
      <c r="X193" s="153"/>
      <c r="Y193" s="153"/>
      <c r="Z193" s="153"/>
      <c r="AA193" s="153"/>
    </row>
    <row r="194" spans="1:27" ht="11.25" customHeight="1">
      <c r="A194" s="153"/>
      <c r="B194" s="154"/>
      <c r="C194" s="155"/>
      <c r="D194" s="156"/>
      <c r="E194" s="153"/>
      <c r="F194" s="156"/>
      <c r="G194" s="153"/>
      <c r="H194" s="153"/>
      <c r="I194" s="155"/>
      <c r="J194" s="153"/>
      <c r="K194" s="155"/>
      <c r="L194" s="155"/>
      <c r="M194" s="155"/>
      <c r="N194" s="155"/>
      <c r="O194" s="155"/>
      <c r="P194" s="155"/>
      <c r="Q194" s="153"/>
      <c r="R194" s="153"/>
      <c r="S194" s="153"/>
      <c r="T194" s="153"/>
      <c r="U194" s="153"/>
      <c r="V194" s="153"/>
      <c r="W194" s="153"/>
      <c r="X194" s="153"/>
      <c r="Y194" s="153"/>
      <c r="Z194" s="153"/>
      <c r="AA194" s="153"/>
    </row>
    <row r="195" spans="1:27" ht="11.25" customHeight="1">
      <c r="A195" s="153"/>
      <c r="B195" s="154"/>
      <c r="C195" s="155"/>
      <c r="D195" s="156"/>
      <c r="E195" s="153"/>
      <c r="F195" s="156"/>
      <c r="G195" s="153"/>
      <c r="H195" s="153"/>
      <c r="I195" s="155"/>
      <c r="J195" s="153"/>
      <c r="K195" s="155"/>
      <c r="L195" s="155"/>
      <c r="M195" s="155"/>
      <c r="N195" s="155"/>
      <c r="O195" s="155"/>
      <c r="P195" s="155"/>
      <c r="Q195" s="153"/>
      <c r="R195" s="153"/>
      <c r="S195" s="153"/>
      <c r="T195" s="153"/>
      <c r="U195" s="153"/>
      <c r="V195" s="153"/>
      <c r="W195" s="153"/>
      <c r="X195" s="153"/>
      <c r="Y195" s="153"/>
      <c r="Z195" s="153"/>
      <c r="AA195" s="153"/>
    </row>
    <row r="196" spans="1:27" ht="11.25" customHeight="1">
      <c r="A196" s="153"/>
      <c r="B196" s="154"/>
      <c r="C196" s="155"/>
      <c r="D196" s="156"/>
      <c r="E196" s="153"/>
      <c r="F196" s="156"/>
      <c r="G196" s="153"/>
      <c r="H196" s="153"/>
      <c r="I196" s="155"/>
      <c r="J196" s="153"/>
      <c r="K196" s="155"/>
      <c r="L196" s="155"/>
      <c r="M196" s="155"/>
      <c r="N196" s="155"/>
      <c r="O196" s="155"/>
      <c r="P196" s="155"/>
      <c r="Q196" s="153"/>
      <c r="R196" s="153"/>
      <c r="S196" s="153"/>
      <c r="T196" s="153"/>
      <c r="U196" s="153"/>
      <c r="V196" s="153"/>
      <c r="W196" s="153"/>
      <c r="X196" s="153"/>
      <c r="Y196" s="153"/>
      <c r="Z196" s="153"/>
      <c r="AA196" s="153"/>
    </row>
    <row r="197" spans="1:27" ht="11.25" customHeight="1">
      <c r="A197" s="153"/>
      <c r="B197" s="154"/>
      <c r="C197" s="155"/>
      <c r="D197" s="156"/>
      <c r="E197" s="153"/>
      <c r="F197" s="156"/>
      <c r="G197" s="153"/>
      <c r="H197" s="153"/>
      <c r="I197" s="155"/>
      <c r="J197" s="153"/>
      <c r="K197" s="155"/>
      <c r="L197" s="155"/>
      <c r="M197" s="155"/>
      <c r="N197" s="155"/>
      <c r="O197" s="155"/>
      <c r="P197" s="155"/>
      <c r="Q197" s="153"/>
      <c r="R197" s="153"/>
      <c r="S197" s="153"/>
      <c r="T197" s="153"/>
      <c r="U197" s="153"/>
      <c r="V197" s="153"/>
      <c r="W197" s="153"/>
      <c r="X197" s="153"/>
      <c r="Y197" s="153"/>
      <c r="Z197" s="153"/>
      <c r="AA197" s="153"/>
    </row>
    <row r="198" spans="1:27" ht="11.25" customHeight="1">
      <c r="A198" s="153"/>
      <c r="B198" s="154"/>
      <c r="C198" s="155"/>
      <c r="D198" s="156"/>
      <c r="E198" s="153"/>
      <c r="F198" s="156"/>
      <c r="G198" s="153"/>
      <c r="H198" s="153"/>
      <c r="I198" s="155"/>
      <c r="J198" s="153"/>
      <c r="K198" s="155"/>
      <c r="L198" s="155"/>
      <c r="M198" s="155"/>
      <c r="N198" s="155"/>
      <c r="O198" s="155"/>
      <c r="P198" s="155"/>
      <c r="Q198" s="153"/>
      <c r="R198" s="153"/>
      <c r="S198" s="153"/>
      <c r="T198" s="153"/>
      <c r="U198" s="153"/>
      <c r="V198" s="153"/>
      <c r="W198" s="153"/>
      <c r="X198" s="153"/>
      <c r="Y198" s="153"/>
      <c r="Z198" s="153"/>
      <c r="AA198" s="153"/>
    </row>
    <row r="199" spans="1:27" ht="11.25" customHeight="1">
      <c r="A199" s="153"/>
      <c r="B199" s="154"/>
      <c r="C199" s="155"/>
      <c r="D199" s="156"/>
      <c r="E199" s="153"/>
      <c r="F199" s="156"/>
      <c r="G199" s="153"/>
      <c r="H199" s="153"/>
      <c r="I199" s="155"/>
      <c r="J199" s="153"/>
      <c r="K199" s="155"/>
      <c r="L199" s="155"/>
      <c r="M199" s="155"/>
      <c r="N199" s="155"/>
      <c r="O199" s="155"/>
      <c r="P199" s="155"/>
      <c r="Q199" s="153"/>
      <c r="R199" s="153"/>
      <c r="S199" s="153"/>
      <c r="T199" s="153"/>
      <c r="U199" s="153"/>
      <c r="V199" s="153"/>
      <c r="W199" s="153"/>
      <c r="X199" s="153"/>
      <c r="Y199" s="153"/>
      <c r="Z199" s="153"/>
      <c r="AA199" s="153"/>
    </row>
    <row r="200" spans="1:27" ht="11.25" customHeight="1">
      <c r="A200" s="153"/>
      <c r="B200" s="154"/>
      <c r="C200" s="155"/>
      <c r="D200" s="156"/>
      <c r="E200" s="153"/>
      <c r="F200" s="156"/>
      <c r="G200" s="153"/>
      <c r="H200" s="153"/>
      <c r="I200" s="155"/>
      <c r="J200" s="153"/>
      <c r="K200" s="155"/>
      <c r="L200" s="155"/>
      <c r="M200" s="155"/>
      <c r="N200" s="155"/>
      <c r="O200" s="155"/>
      <c r="P200" s="155"/>
      <c r="Q200" s="153"/>
      <c r="R200" s="153"/>
      <c r="S200" s="153"/>
      <c r="T200" s="153"/>
      <c r="U200" s="153"/>
      <c r="V200" s="153"/>
      <c r="W200" s="153"/>
      <c r="X200" s="153"/>
      <c r="Y200" s="153"/>
      <c r="Z200" s="153"/>
      <c r="AA200" s="153"/>
    </row>
    <row r="201" spans="1:27" ht="11.25" customHeight="1">
      <c r="A201" s="153"/>
      <c r="B201" s="154"/>
      <c r="C201" s="155"/>
      <c r="D201" s="156"/>
      <c r="E201" s="153"/>
      <c r="F201" s="156"/>
      <c r="G201" s="153"/>
      <c r="H201" s="153"/>
      <c r="I201" s="155"/>
      <c r="J201" s="153"/>
      <c r="K201" s="155"/>
      <c r="L201" s="155"/>
      <c r="M201" s="155"/>
      <c r="N201" s="155"/>
      <c r="O201" s="155"/>
      <c r="P201" s="155"/>
      <c r="Q201" s="153"/>
      <c r="R201" s="153"/>
      <c r="S201" s="153"/>
      <c r="T201" s="153"/>
      <c r="U201" s="153"/>
      <c r="V201" s="153"/>
      <c r="W201" s="153"/>
      <c r="X201" s="153"/>
      <c r="Y201" s="153"/>
      <c r="Z201" s="153"/>
      <c r="AA201" s="153"/>
    </row>
    <row r="202" spans="1:27" ht="15.75" customHeight="1">
      <c r="K202" s="206"/>
      <c r="L202" s="206"/>
      <c r="M202" s="206"/>
      <c r="N202" s="206"/>
      <c r="O202" s="206"/>
      <c r="P202" s="206"/>
    </row>
    <row r="203" spans="1:27" ht="15.75" customHeight="1">
      <c r="K203" s="206"/>
      <c r="L203" s="206"/>
      <c r="M203" s="206"/>
      <c r="N203" s="206"/>
      <c r="O203" s="206"/>
      <c r="P203" s="206"/>
    </row>
    <row r="204" spans="1:27" ht="15.75" customHeight="1">
      <c r="K204" s="206"/>
      <c r="L204" s="206"/>
      <c r="M204" s="206"/>
      <c r="N204" s="206"/>
      <c r="O204" s="206"/>
      <c r="P204" s="206"/>
    </row>
    <row r="205" spans="1:27" ht="15.75" customHeight="1">
      <c r="K205" s="206"/>
      <c r="L205" s="206"/>
      <c r="M205" s="206"/>
      <c r="N205" s="206"/>
      <c r="O205" s="206"/>
      <c r="P205" s="206"/>
    </row>
    <row r="206" spans="1:27" ht="15.75" customHeight="1">
      <c r="K206" s="206"/>
      <c r="L206" s="206"/>
      <c r="M206" s="206"/>
      <c r="N206" s="206"/>
      <c r="O206" s="206"/>
      <c r="P206" s="206"/>
    </row>
    <row r="207" spans="1:27" ht="15.75" customHeight="1">
      <c r="K207" s="206"/>
      <c r="L207" s="206"/>
      <c r="M207" s="206"/>
      <c r="N207" s="206"/>
      <c r="O207" s="206"/>
      <c r="P207" s="206"/>
    </row>
    <row r="208" spans="1:27" ht="15.75" customHeight="1">
      <c r="K208" s="206"/>
      <c r="L208" s="206"/>
      <c r="M208" s="206"/>
      <c r="N208" s="206"/>
      <c r="O208" s="206"/>
      <c r="P208" s="206"/>
    </row>
    <row r="209" spans="11:16" ht="15.75" customHeight="1">
      <c r="K209" s="206"/>
      <c r="L209" s="206"/>
      <c r="M209" s="206"/>
      <c r="N209" s="206"/>
      <c r="O209" s="206"/>
      <c r="P209" s="206"/>
    </row>
    <row r="210" spans="11:16" ht="15.75" customHeight="1">
      <c r="K210" s="206"/>
      <c r="L210" s="206"/>
      <c r="M210" s="206"/>
      <c r="N210" s="206"/>
      <c r="O210" s="206"/>
      <c r="P210" s="206"/>
    </row>
    <row r="211" spans="11:16" ht="15.75" customHeight="1">
      <c r="K211" s="206"/>
      <c r="L211" s="206"/>
      <c r="M211" s="206"/>
      <c r="N211" s="206"/>
      <c r="O211" s="206"/>
      <c r="P211" s="206"/>
    </row>
    <row r="212" spans="11:16" ht="15.75" customHeight="1">
      <c r="K212" s="206"/>
      <c r="L212" s="206"/>
      <c r="M212" s="206"/>
      <c r="N212" s="206"/>
      <c r="O212" s="206"/>
      <c r="P212" s="206"/>
    </row>
    <row r="213" spans="11:16" ht="15.75" customHeight="1">
      <c r="K213" s="206"/>
      <c r="L213" s="206"/>
      <c r="M213" s="206"/>
      <c r="N213" s="206"/>
      <c r="O213" s="206"/>
      <c r="P213" s="206"/>
    </row>
    <row r="214" spans="11:16" ht="15.75" customHeight="1">
      <c r="K214" s="206"/>
      <c r="L214" s="206"/>
      <c r="M214" s="206"/>
      <c r="N214" s="206"/>
      <c r="O214" s="206"/>
      <c r="P214" s="206"/>
    </row>
    <row r="215" spans="11:16" ht="15.75" customHeight="1">
      <c r="K215" s="206"/>
      <c r="L215" s="206"/>
      <c r="M215" s="206"/>
      <c r="N215" s="206"/>
      <c r="O215" s="206"/>
      <c r="P215" s="206"/>
    </row>
    <row r="216" spans="11:16" ht="15.75" customHeight="1">
      <c r="K216" s="206"/>
      <c r="L216" s="206"/>
      <c r="M216" s="206"/>
      <c r="N216" s="206"/>
      <c r="O216" s="206"/>
      <c r="P216" s="206"/>
    </row>
    <row r="217" spans="11:16" ht="15.75" customHeight="1">
      <c r="K217" s="206"/>
      <c r="L217" s="206"/>
      <c r="M217" s="206"/>
      <c r="N217" s="206"/>
      <c r="O217" s="206"/>
      <c r="P217" s="206"/>
    </row>
    <row r="218" spans="11:16" ht="15.75" customHeight="1">
      <c r="K218" s="206"/>
      <c r="L218" s="206"/>
      <c r="M218" s="206"/>
      <c r="N218" s="206"/>
      <c r="O218" s="206"/>
      <c r="P218" s="206"/>
    </row>
    <row r="219" spans="11:16" ht="15.75" customHeight="1">
      <c r="K219" s="206"/>
      <c r="L219" s="206"/>
      <c r="M219" s="206"/>
      <c r="N219" s="206"/>
      <c r="O219" s="206"/>
      <c r="P219" s="206"/>
    </row>
    <row r="220" spans="11:16" ht="15.75" customHeight="1">
      <c r="K220" s="206"/>
      <c r="L220" s="206"/>
      <c r="M220" s="206"/>
      <c r="N220" s="206"/>
      <c r="O220" s="206"/>
      <c r="P220" s="206"/>
    </row>
    <row r="221" spans="11:16" ht="15.75" customHeight="1"/>
    <row r="222" spans="11:16" ht="15.75" customHeight="1"/>
    <row r="223" spans="11:16" ht="15.75" customHeight="1"/>
    <row r="224" spans="11:1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8">
    <cfRule type="containsText" dxfId="19" priority="1" operator="containsText" text="NO">
      <formula>NOT(ISERROR(SEARCH(("NO"),(Z3))))</formula>
    </cfRule>
    <cfRule type="containsText" dxfId="18" priority="2" operator="containsText" text="SI">
      <formula>NOT(ISERROR(SEARCH(("SI"),(Z3))))</formula>
    </cfRule>
  </conditionalFormatting>
  <dataValidations count="1">
    <dataValidation type="list" allowBlank="1" showErrorMessage="1" sqref="E3:E8" xr:uid="{00000000-0002-0000-0900-000000000000}">
      <formula1>#N/A</formula1>
    </dataValidation>
  </dataValidations>
  <hyperlinks>
    <hyperlink ref="W3" r:id="rId1" xr:uid="{00000000-0004-0000-0900-000000000000}"/>
    <hyperlink ref="W4" r:id="rId2" xr:uid="{00000000-0004-0000-0900-000001000000}"/>
    <hyperlink ref="Y4" r:id="rId3" xr:uid="{00000000-0004-0000-0900-000002000000}"/>
    <hyperlink ref="W5" r:id="rId4" xr:uid="{00000000-0004-0000-0900-000003000000}"/>
    <hyperlink ref="W6" r:id="rId5" xr:uid="{00000000-0004-0000-0900-000004000000}"/>
    <hyperlink ref="W7" r:id="rId6" xr:uid="{00000000-0004-0000-0900-000005000000}"/>
    <hyperlink ref="Y7" r:id="rId7" xr:uid="{00000000-0004-0000-0900-000006000000}"/>
    <hyperlink ref="W8" r:id="rId8" xr:uid="{00000000-0004-0000-0900-000007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3">
        <x14:dataValidation type="list" allowBlank="1" showErrorMessage="1" xr:uid="{00000000-0002-0000-0900-000001000000}">
          <x14:formula1>
            <xm:f>Listados!$B$2:$B$32</xm:f>
          </x14:formula1>
          <xm:sqref>B3:B8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900-000002000000}">
          <x14:formula1>
            <xm:f>Listados!$F$2:$F$4</xm:f>
          </x14:formula1>
          <xm:sqref>Z3:Z8</xm:sqref>
        </x14:dataValidation>
        <x14:dataValidation type="list" allowBlank="1" showErrorMessage="1" xr:uid="{00000000-0002-0000-0900-000003000000}">
          <x14:formula1>
            <xm:f>Listados!$A$2:$A$18</xm:f>
          </x14:formula1>
          <xm:sqref>A3:A8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1000"/>
  <sheetViews>
    <sheetView topLeftCell="W5" workbookViewId="0">
      <selection activeCell="Y6" sqref="Y6"/>
    </sheetView>
  </sheetViews>
  <sheetFormatPr baseColWidth="10" defaultColWidth="10.08984375" defaultRowHeight="15" customHeight="1"/>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 customWidth="1"/>
    <col min="11" max="12" width="3.6328125" customWidth="1"/>
    <col min="13" max="13" width="5.54296875" customWidth="1"/>
    <col min="14" max="14" width="4.1796875" customWidth="1"/>
    <col min="15" max="15" width="5" customWidth="1"/>
    <col min="16" max="16" width="4.6328125" customWidth="1"/>
    <col min="17" max="18" width="5.36328125" customWidth="1"/>
    <col min="19" max="19" width="5" customWidth="1"/>
    <col min="20" max="20" width="4.1796875" customWidth="1"/>
    <col min="21" max="21" width="6.453125" customWidth="1"/>
    <col min="22" max="22" width="3.81640625" customWidth="1"/>
    <col min="23" max="23" width="21.453125" customWidth="1"/>
    <col min="24" max="24" width="13.54296875" customWidth="1"/>
    <col min="25" max="25" width="41.453125" customWidth="1"/>
    <col min="26" max="26" width="8.6328125" customWidth="1"/>
    <col min="27" max="27" width="11.1796875" customWidth="1"/>
    <col min="28" max="28" width="46.81640625" customWidth="1"/>
  </cols>
  <sheetData>
    <row r="1" spans="1:29" ht="40.5" customHeight="1">
      <c r="A1" s="492" t="s">
        <v>566</v>
      </c>
      <c r="B1" s="493"/>
      <c r="C1" s="493"/>
      <c r="D1" s="493"/>
      <c r="E1" s="493"/>
      <c r="F1" s="493"/>
      <c r="G1" s="493"/>
      <c r="H1" s="493"/>
      <c r="I1" s="493"/>
      <c r="J1" s="494"/>
      <c r="K1" s="495" t="s">
        <v>567</v>
      </c>
      <c r="L1" s="496"/>
      <c r="M1" s="496"/>
      <c r="N1" s="496"/>
      <c r="O1" s="496"/>
      <c r="P1" s="496"/>
      <c r="Q1" s="496"/>
      <c r="R1" s="496"/>
      <c r="S1" s="496"/>
      <c r="T1" s="496"/>
      <c r="U1" s="496"/>
      <c r="V1" s="496"/>
      <c r="W1" s="497"/>
      <c r="X1" s="511" t="s">
        <v>107</v>
      </c>
      <c r="Y1" s="494"/>
      <c r="Z1" s="512" t="s">
        <v>108</v>
      </c>
      <c r="AA1" s="513"/>
      <c r="AB1" s="514"/>
      <c r="AC1" s="34"/>
    </row>
    <row r="2" spans="1:29" ht="52.5" customHeight="1">
      <c r="A2" s="36" t="s">
        <v>74</v>
      </c>
      <c r="B2" s="36" t="s">
        <v>490</v>
      </c>
      <c r="C2" s="36" t="s">
        <v>110</v>
      </c>
      <c r="D2" s="36" t="s">
        <v>111</v>
      </c>
      <c r="E2" s="36" t="s">
        <v>112</v>
      </c>
      <c r="F2" s="36" t="s">
        <v>113</v>
      </c>
      <c r="G2" s="36" t="s">
        <v>114</v>
      </c>
      <c r="H2" s="36" t="s">
        <v>115</v>
      </c>
      <c r="I2" s="36" t="s">
        <v>116</v>
      </c>
      <c r="J2" s="36" t="s">
        <v>117</v>
      </c>
      <c r="K2" s="234" t="s">
        <v>118</v>
      </c>
      <c r="L2" s="234" t="s">
        <v>119</v>
      </c>
      <c r="M2" s="234" t="s">
        <v>120</v>
      </c>
      <c r="N2" s="234" t="s">
        <v>121</v>
      </c>
      <c r="O2" s="234" t="s">
        <v>122</v>
      </c>
      <c r="P2" s="234" t="s">
        <v>123</v>
      </c>
      <c r="Q2" s="234" t="s">
        <v>124</v>
      </c>
      <c r="R2" s="234" t="s">
        <v>125</v>
      </c>
      <c r="S2" s="234" t="s">
        <v>126</v>
      </c>
      <c r="T2" s="234" t="s">
        <v>127</v>
      </c>
      <c r="U2" s="234" t="s">
        <v>128</v>
      </c>
      <c r="V2" s="234" t="s">
        <v>129</v>
      </c>
      <c r="W2" s="268" t="s">
        <v>130</v>
      </c>
      <c r="X2" s="269" t="s">
        <v>132</v>
      </c>
      <c r="Y2" s="269" t="s">
        <v>133</v>
      </c>
      <c r="Z2" s="271" t="s">
        <v>131</v>
      </c>
      <c r="AA2" s="272" t="s">
        <v>132</v>
      </c>
      <c r="AB2" s="42" t="s">
        <v>133</v>
      </c>
    </row>
    <row r="3" spans="1:29" ht="168" customHeight="1">
      <c r="A3" s="45" t="s">
        <v>35</v>
      </c>
      <c r="B3" s="43" t="s">
        <v>403</v>
      </c>
      <c r="C3" s="253" t="s">
        <v>717</v>
      </c>
      <c r="D3" s="45" t="s">
        <v>718</v>
      </c>
      <c r="E3" s="46" t="s">
        <v>14</v>
      </c>
      <c r="F3" s="336" t="s">
        <v>719</v>
      </c>
      <c r="G3" s="44" t="s">
        <v>137</v>
      </c>
      <c r="H3" s="44" t="s">
        <v>720</v>
      </c>
      <c r="I3" s="337" t="s">
        <v>408</v>
      </c>
      <c r="J3" s="87" t="s">
        <v>721</v>
      </c>
      <c r="K3" s="107">
        <v>1</v>
      </c>
      <c r="L3" s="107">
        <v>1</v>
      </c>
      <c r="M3" s="107">
        <v>1</v>
      </c>
      <c r="N3" s="107">
        <v>1</v>
      </c>
      <c r="O3" s="107">
        <v>1</v>
      </c>
      <c r="P3" s="107">
        <v>1</v>
      </c>
      <c r="Q3" s="107">
        <v>1</v>
      </c>
      <c r="R3" s="107">
        <v>1</v>
      </c>
      <c r="S3" s="107">
        <v>1</v>
      </c>
      <c r="T3" s="107">
        <v>1</v>
      </c>
      <c r="U3" s="107">
        <v>1</v>
      </c>
      <c r="V3" s="318" t="s">
        <v>722</v>
      </c>
      <c r="W3" s="338" t="s">
        <v>723</v>
      </c>
      <c r="X3" s="339">
        <v>45541</v>
      </c>
      <c r="Y3" s="56" t="s">
        <v>724</v>
      </c>
      <c r="Z3" s="318" t="s">
        <v>10</v>
      </c>
      <c r="AA3" s="319">
        <v>45708</v>
      </c>
      <c r="AB3" s="48" t="s">
        <v>878</v>
      </c>
    </row>
    <row r="4" spans="1:29" ht="115.5" customHeight="1">
      <c r="A4" s="59" t="s">
        <v>35</v>
      </c>
      <c r="B4" s="57" t="s">
        <v>403</v>
      </c>
      <c r="C4" s="73" t="s">
        <v>517</v>
      </c>
      <c r="D4" s="59" t="s">
        <v>725</v>
      </c>
      <c r="E4" s="60" t="s">
        <v>14</v>
      </c>
      <c r="F4" s="74" t="s">
        <v>726</v>
      </c>
      <c r="G4" s="58" t="s">
        <v>137</v>
      </c>
      <c r="H4" s="58" t="s">
        <v>720</v>
      </c>
      <c r="I4" s="75" t="s">
        <v>408</v>
      </c>
      <c r="J4" s="121" t="s">
        <v>727</v>
      </c>
      <c r="K4" s="64">
        <v>1</v>
      </c>
      <c r="L4" s="64">
        <v>1</v>
      </c>
      <c r="M4" s="64">
        <v>1</v>
      </c>
      <c r="N4" s="64">
        <v>1</v>
      </c>
      <c r="O4" s="64">
        <v>1</v>
      </c>
      <c r="P4" s="64">
        <v>0.8</v>
      </c>
      <c r="Q4" s="340">
        <v>0.66600000000000004</v>
      </c>
      <c r="R4" s="64">
        <v>1</v>
      </c>
      <c r="S4" s="64">
        <v>0.5</v>
      </c>
      <c r="T4" s="341">
        <v>0.83299999999999996</v>
      </c>
      <c r="U4" s="140">
        <v>0.66659999999999997</v>
      </c>
      <c r="V4" s="318" t="s">
        <v>722</v>
      </c>
      <c r="W4" s="108" t="s">
        <v>728</v>
      </c>
      <c r="X4" s="339">
        <v>45541</v>
      </c>
      <c r="Y4" s="70" t="s">
        <v>729</v>
      </c>
      <c r="Z4" s="77" t="s">
        <v>16</v>
      </c>
      <c r="AA4" s="319">
        <v>45708</v>
      </c>
      <c r="AB4" s="48" t="s">
        <v>877</v>
      </c>
    </row>
    <row r="5" spans="1:29" ht="98.25" customHeight="1">
      <c r="A5" s="59" t="s">
        <v>35</v>
      </c>
      <c r="B5" s="57" t="s">
        <v>403</v>
      </c>
      <c r="C5" s="73" t="s">
        <v>519</v>
      </c>
      <c r="D5" s="59" t="s">
        <v>730</v>
      </c>
      <c r="E5" s="60" t="s">
        <v>14</v>
      </c>
      <c r="F5" s="59" t="s">
        <v>731</v>
      </c>
      <c r="G5" s="58" t="s">
        <v>137</v>
      </c>
      <c r="H5" s="58" t="s">
        <v>154</v>
      </c>
      <c r="I5" s="75" t="s">
        <v>732</v>
      </c>
      <c r="J5" s="121" t="s">
        <v>733</v>
      </c>
      <c r="K5" s="342"/>
      <c r="L5" s="342"/>
      <c r="M5" s="342"/>
      <c r="N5" s="342"/>
      <c r="O5" s="342"/>
      <c r="P5" s="64">
        <v>0.6</v>
      </c>
      <c r="Q5" s="342"/>
      <c r="R5" s="342"/>
      <c r="S5" s="342"/>
      <c r="T5" s="342"/>
      <c r="U5" s="342"/>
      <c r="V5" s="64">
        <v>0.6</v>
      </c>
      <c r="W5" s="99" t="s">
        <v>734</v>
      </c>
      <c r="X5" s="339">
        <v>45498</v>
      </c>
      <c r="Y5" s="121" t="s">
        <v>879</v>
      </c>
      <c r="Z5" s="77" t="s">
        <v>16</v>
      </c>
      <c r="AA5" s="319">
        <v>45708</v>
      </c>
      <c r="AB5" s="48" t="s">
        <v>880</v>
      </c>
    </row>
    <row r="6" spans="1:29" ht="147" customHeight="1">
      <c r="A6" s="59" t="s">
        <v>35</v>
      </c>
      <c r="B6" s="57" t="s">
        <v>403</v>
      </c>
      <c r="C6" s="74" t="s">
        <v>557</v>
      </c>
      <c r="D6" s="59" t="s">
        <v>735</v>
      </c>
      <c r="E6" s="60" t="s">
        <v>14</v>
      </c>
      <c r="F6" s="59" t="s">
        <v>736</v>
      </c>
      <c r="G6" s="58" t="s">
        <v>137</v>
      </c>
      <c r="H6" s="58" t="s">
        <v>737</v>
      </c>
      <c r="I6" s="75" t="s">
        <v>732</v>
      </c>
      <c r="J6" s="121" t="s">
        <v>738</v>
      </c>
      <c r="K6" s="342"/>
      <c r="L6" s="342"/>
      <c r="M6" s="342"/>
      <c r="N6" s="342"/>
      <c r="O6" s="342"/>
      <c r="P6" s="342"/>
      <c r="Q6" s="342"/>
      <c r="R6" s="342"/>
      <c r="S6" s="343">
        <v>1</v>
      </c>
      <c r="T6" s="343">
        <v>1</v>
      </c>
      <c r="U6" s="318" t="s">
        <v>722</v>
      </c>
      <c r="V6" s="318" t="s">
        <v>722</v>
      </c>
      <c r="W6" s="99" t="s">
        <v>739</v>
      </c>
      <c r="X6" s="339">
        <v>45498</v>
      </c>
      <c r="Y6" s="121" t="s">
        <v>740</v>
      </c>
      <c r="Z6" s="77" t="s">
        <v>10</v>
      </c>
      <c r="AA6" s="319">
        <v>45708</v>
      </c>
      <c r="AB6" s="48" t="s">
        <v>881</v>
      </c>
    </row>
    <row r="7" spans="1:29" ht="11.25" customHeight="1">
      <c r="A7" s="153"/>
      <c r="B7" s="154"/>
      <c r="C7" s="155">
        <f>COUNTA(C3:C6)</f>
        <v>4</v>
      </c>
      <c r="D7" s="156"/>
      <c r="E7" s="153"/>
      <c r="F7" s="156"/>
      <c r="G7" s="153"/>
      <c r="H7" s="153"/>
      <c r="I7" s="155"/>
      <c r="J7" s="153"/>
      <c r="K7" s="155"/>
      <c r="L7" s="155"/>
      <c r="M7" s="155"/>
      <c r="N7" s="155"/>
      <c r="O7" s="153"/>
      <c r="P7" s="153"/>
      <c r="Q7" s="153"/>
      <c r="R7" s="153"/>
      <c r="S7" s="153"/>
      <c r="T7" s="153"/>
      <c r="U7" s="153"/>
      <c r="V7" s="153"/>
      <c r="W7" s="153"/>
      <c r="X7" s="153"/>
      <c r="Y7" s="153"/>
      <c r="Z7" s="153"/>
      <c r="AA7" s="153"/>
    </row>
    <row r="8" spans="1:29" ht="11.25" customHeight="1">
      <c r="A8" s="153"/>
      <c r="B8" s="154"/>
      <c r="C8" s="155"/>
      <c r="D8" s="156"/>
      <c r="E8" s="153"/>
      <c r="F8" s="156"/>
      <c r="G8" s="153"/>
      <c r="H8" s="153"/>
      <c r="I8" s="155"/>
      <c r="J8" s="153"/>
      <c r="K8" s="155"/>
      <c r="L8" s="155"/>
      <c r="M8" s="155"/>
      <c r="N8" s="155"/>
      <c r="O8" s="153"/>
      <c r="P8" s="153"/>
      <c r="Q8" s="153"/>
      <c r="R8" s="153"/>
      <c r="S8" s="153"/>
      <c r="T8" s="153"/>
      <c r="U8" s="153"/>
      <c r="V8" s="153"/>
      <c r="W8" s="153"/>
      <c r="X8" s="153"/>
      <c r="Y8" s="153"/>
      <c r="Z8" s="153"/>
      <c r="AA8" s="153"/>
    </row>
    <row r="9" spans="1:29" ht="11.25" customHeight="1">
      <c r="A9" s="153"/>
      <c r="B9" s="154"/>
      <c r="C9" s="155"/>
      <c r="D9" s="156"/>
      <c r="E9" s="153"/>
      <c r="F9" s="156"/>
      <c r="G9" s="153"/>
      <c r="H9" s="153"/>
      <c r="I9" s="155"/>
      <c r="J9" s="153"/>
      <c r="K9" s="155"/>
      <c r="L9" s="155"/>
      <c r="M9" s="155"/>
      <c r="N9" s="155"/>
      <c r="O9" s="153"/>
      <c r="P9" s="153"/>
      <c r="Q9" s="153"/>
      <c r="R9" s="153"/>
      <c r="S9" s="153"/>
      <c r="T9" s="153"/>
      <c r="U9" s="153"/>
      <c r="V9" s="153"/>
      <c r="W9" s="153"/>
      <c r="X9" s="153"/>
      <c r="Y9" s="153"/>
      <c r="Z9" s="153"/>
      <c r="AA9" s="153"/>
    </row>
    <row r="10" spans="1:29" ht="11.25" customHeight="1">
      <c r="A10" s="153"/>
      <c r="B10" s="154"/>
      <c r="C10" s="155"/>
      <c r="D10" s="156"/>
      <c r="E10" s="153"/>
      <c r="F10" s="156"/>
      <c r="G10" s="153"/>
      <c r="H10" s="153"/>
      <c r="I10" s="155"/>
      <c r="J10" s="153"/>
      <c r="K10" s="155"/>
      <c r="L10" s="155"/>
      <c r="M10" s="155"/>
      <c r="N10" s="155"/>
      <c r="O10" s="153"/>
      <c r="P10" s="153"/>
      <c r="Q10" s="153"/>
      <c r="R10" s="153"/>
      <c r="S10" s="153"/>
      <c r="T10" s="153"/>
      <c r="U10" s="153"/>
      <c r="V10" s="153"/>
      <c r="W10" s="153"/>
      <c r="X10" s="153"/>
      <c r="Y10" s="153"/>
      <c r="Z10" s="153"/>
      <c r="AA10" s="153"/>
    </row>
    <row r="11" spans="1:29" ht="11.25" customHeight="1">
      <c r="A11" s="153"/>
      <c r="B11" s="154"/>
      <c r="C11" s="155"/>
      <c r="D11" s="156"/>
      <c r="E11" s="153"/>
      <c r="F11" s="156"/>
      <c r="G11" s="153"/>
      <c r="H11" s="153"/>
      <c r="I11" s="155"/>
      <c r="J11" s="153"/>
      <c r="K11" s="155"/>
      <c r="L11" s="155"/>
      <c r="M11" s="155"/>
      <c r="N11" s="155"/>
      <c r="O11" s="153"/>
      <c r="P11" s="153"/>
      <c r="Q11" s="153"/>
      <c r="R11" s="153"/>
      <c r="S11" s="153"/>
      <c r="T11" s="153"/>
      <c r="U11" s="153"/>
      <c r="V11" s="153"/>
      <c r="W11" s="153"/>
      <c r="X11" s="153"/>
      <c r="Y11" s="153"/>
      <c r="Z11" s="153"/>
      <c r="AA11" s="153"/>
    </row>
    <row r="12" spans="1:29" ht="11.25" customHeight="1">
      <c r="A12" s="153"/>
      <c r="B12" s="154"/>
      <c r="C12" s="155"/>
      <c r="D12" s="156"/>
      <c r="E12" s="153"/>
      <c r="F12" s="156"/>
      <c r="G12" s="153"/>
      <c r="H12" s="153"/>
      <c r="I12" s="155"/>
      <c r="J12" s="153"/>
      <c r="K12" s="155"/>
      <c r="L12" s="155"/>
      <c r="M12" s="155"/>
      <c r="N12" s="155"/>
      <c r="O12" s="153"/>
      <c r="P12" s="153"/>
      <c r="Q12" s="153"/>
      <c r="R12" s="153"/>
      <c r="S12" s="153"/>
      <c r="T12" s="153"/>
      <c r="U12" s="153"/>
      <c r="V12" s="153"/>
      <c r="W12" s="153"/>
      <c r="X12" s="153"/>
      <c r="Y12" s="153"/>
      <c r="Z12" s="153"/>
      <c r="AA12" s="153"/>
    </row>
    <row r="13" spans="1:29" ht="11.25" customHeight="1">
      <c r="A13" s="153"/>
      <c r="B13" s="154"/>
      <c r="C13" s="155"/>
      <c r="D13" s="156"/>
      <c r="E13" s="153"/>
      <c r="F13" s="156"/>
      <c r="G13" s="153"/>
      <c r="H13" s="153"/>
      <c r="I13" s="155"/>
      <c r="J13" s="153"/>
      <c r="K13" s="155"/>
      <c r="L13" s="155"/>
      <c r="M13" s="155"/>
      <c r="N13" s="155"/>
      <c r="O13" s="153"/>
      <c r="P13" s="153"/>
      <c r="Q13" s="153"/>
      <c r="R13" s="153"/>
      <c r="S13" s="153"/>
      <c r="T13" s="153"/>
      <c r="U13" s="153"/>
      <c r="V13" s="153"/>
      <c r="W13" s="153"/>
      <c r="X13" s="153"/>
      <c r="Y13" s="153"/>
      <c r="Z13" s="153"/>
      <c r="AA13" s="153"/>
    </row>
    <row r="14" spans="1:29" ht="11.25" customHeight="1">
      <c r="A14" s="153"/>
      <c r="B14" s="154"/>
      <c r="C14" s="155"/>
      <c r="D14" s="156"/>
      <c r="E14" s="153"/>
      <c r="F14" s="156"/>
      <c r="G14" s="153"/>
      <c r="H14" s="153"/>
      <c r="I14" s="155"/>
      <c r="J14" s="153"/>
      <c r="K14" s="155"/>
      <c r="L14" s="155"/>
      <c r="M14" s="155"/>
      <c r="N14" s="155"/>
      <c r="O14" s="153"/>
      <c r="P14" s="153"/>
      <c r="Q14" s="153"/>
      <c r="R14" s="153"/>
      <c r="S14" s="153"/>
      <c r="T14" s="153"/>
      <c r="U14" s="153"/>
      <c r="V14" s="153"/>
      <c r="W14" s="153"/>
      <c r="X14" s="153"/>
      <c r="Y14" s="153"/>
      <c r="Z14" s="153"/>
      <c r="AA14" s="153"/>
    </row>
    <row r="15" spans="1:29" ht="11.25" customHeight="1">
      <c r="A15" s="153"/>
      <c r="B15" s="154"/>
      <c r="C15" s="155"/>
      <c r="D15" s="156"/>
      <c r="E15" s="153"/>
      <c r="F15" s="156"/>
      <c r="G15" s="153"/>
      <c r="H15" s="153"/>
      <c r="I15" s="155"/>
      <c r="J15" s="153"/>
      <c r="K15" s="155"/>
      <c r="L15" s="155"/>
      <c r="M15" s="155"/>
      <c r="N15" s="155"/>
      <c r="O15" s="153"/>
      <c r="P15" s="153"/>
      <c r="Q15" s="153"/>
      <c r="R15" s="153"/>
      <c r="S15" s="153"/>
      <c r="T15" s="153"/>
      <c r="U15" s="153"/>
      <c r="V15" s="153"/>
      <c r="W15" s="153"/>
      <c r="X15" s="153"/>
      <c r="Y15" s="153"/>
      <c r="Z15" s="153"/>
      <c r="AA15" s="153"/>
    </row>
    <row r="16" spans="1:29" ht="11.25" customHeight="1">
      <c r="A16" s="153"/>
      <c r="B16" s="154"/>
      <c r="C16" s="155"/>
      <c r="D16" s="156"/>
      <c r="E16" s="153"/>
      <c r="F16" s="156"/>
      <c r="G16" s="153"/>
      <c r="H16" s="153"/>
      <c r="I16" s="155"/>
      <c r="J16" s="153"/>
      <c r="K16" s="155"/>
      <c r="L16" s="155"/>
      <c r="M16" s="155"/>
      <c r="N16" s="155"/>
      <c r="O16" s="153"/>
      <c r="P16" s="153"/>
      <c r="Q16" s="153"/>
      <c r="R16" s="153"/>
      <c r="S16" s="153"/>
      <c r="T16" s="153"/>
      <c r="U16" s="153"/>
      <c r="V16" s="153"/>
      <c r="W16" s="153"/>
      <c r="X16" s="153"/>
      <c r="Y16" s="153"/>
      <c r="Z16" s="153"/>
      <c r="AA16" s="153"/>
    </row>
    <row r="17" spans="1:27" ht="11.25" customHeight="1">
      <c r="A17" s="153"/>
      <c r="B17" s="154"/>
      <c r="C17" s="155"/>
      <c r="D17" s="156"/>
      <c r="E17" s="153"/>
      <c r="F17" s="156"/>
      <c r="G17" s="153"/>
      <c r="H17" s="153"/>
      <c r="I17" s="155"/>
      <c r="J17" s="153"/>
      <c r="K17" s="155"/>
      <c r="L17" s="155"/>
      <c r="M17" s="155"/>
      <c r="N17" s="155"/>
      <c r="O17" s="153"/>
      <c r="P17" s="153"/>
      <c r="Q17" s="153"/>
      <c r="R17" s="153"/>
      <c r="S17" s="153"/>
      <c r="T17" s="153"/>
      <c r="U17" s="153"/>
      <c r="V17" s="153"/>
      <c r="W17" s="153"/>
      <c r="X17" s="153"/>
      <c r="Y17" s="153"/>
      <c r="Z17" s="153"/>
      <c r="AA17" s="153"/>
    </row>
    <row r="18" spans="1:27" ht="11.25" customHeight="1">
      <c r="A18" s="153"/>
      <c r="B18" s="154"/>
      <c r="C18" s="155"/>
      <c r="D18" s="156"/>
      <c r="E18" s="153"/>
      <c r="F18" s="156"/>
      <c r="G18" s="153"/>
      <c r="H18" s="153"/>
      <c r="I18" s="155"/>
      <c r="J18" s="153"/>
      <c r="K18" s="155"/>
      <c r="L18" s="155"/>
      <c r="M18" s="155"/>
      <c r="N18" s="155"/>
      <c r="O18" s="153"/>
      <c r="P18" s="153"/>
      <c r="Q18" s="153"/>
      <c r="R18" s="153"/>
      <c r="S18" s="153"/>
      <c r="T18" s="153"/>
      <c r="U18" s="153"/>
      <c r="V18" s="153"/>
      <c r="W18" s="153"/>
      <c r="X18" s="153"/>
      <c r="Y18" s="153"/>
      <c r="Z18" s="153"/>
      <c r="AA18" s="153"/>
    </row>
    <row r="19" spans="1:27" ht="11.25" customHeight="1">
      <c r="A19" s="153"/>
      <c r="B19" s="154"/>
      <c r="C19" s="155"/>
      <c r="D19" s="156"/>
      <c r="E19" s="153"/>
      <c r="F19" s="156"/>
      <c r="G19" s="153"/>
      <c r="H19" s="153"/>
      <c r="I19" s="155"/>
      <c r="J19" s="153"/>
      <c r="K19" s="155"/>
      <c r="L19" s="155"/>
      <c r="M19" s="155"/>
      <c r="N19" s="155"/>
      <c r="O19" s="153"/>
      <c r="P19" s="153"/>
      <c r="Q19" s="153"/>
      <c r="R19" s="153"/>
      <c r="S19" s="153"/>
      <c r="T19" s="153"/>
      <c r="U19" s="153"/>
      <c r="V19" s="153"/>
      <c r="W19" s="153"/>
      <c r="X19" s="153"/>
      <c r="Y19" s="153"/>
      <c r="Z19" s="153"/>
      <c r="AA19" s="153"/>
    </row>
    <row r="20" spans="1:27" ht="11.25" customHeight="1">
      <c r="A20" s="153"/>
      <c r="B20" s="154"/>
      <c r="C20" s="155"/>
      <c r="D20" s="156"/>
      <c r="E20" s="153"/>
      <c r="F20" s="156"/>
      <c r="G20" s="153"/>
      <c r="H20" s="153"/>
      <c r="I20" s="155"/>
      <c r="J20" s="153"/>
      <c r="K20" s="155"/>
      <c r="L20" s="155"/>
      <c r="M20" s="155"/>
      <c r="N20" s="155"/>
      <c r="O20" s="153"/>
      <c r="P20" s="153"/>
      <c r="Q20" s="153"/>
      <c r="R20" s="153"/>
      <c r="S20" s="153"/>
      <c r="T20" s="153"/>
      <c r="U20" s="153"/>
      <c r="V20" s="153"/>
      <c r="W20" s="153"/>
      <c r="X20" s="153"/>
      <c r="Y20" s="153"/>
      <c r="Z20" s="153"/>
      <c r="AA20" s="153"/>
    </row>
    <row r="21" spans="1:27" ht="11.25" customHeight="1">
      <c r="A21" s="153"/>
      <c r="B21" s="154"/>
      <c r="C21" s="155"/>
      <c r="D21" s="156"/>
      <c r="E21" s="153"/>
      <c r="F21" s="156"/>
      <c r="G21" s="153"/>
      <c r="H21" s="153"/>
      <c r="I21" s="155"/>
      <c r="J21" s="153"/>
      <c r="K21" s="155"/>
      <c r="L21" s="155"/>
      <c r="M21" s="155"/>
      <c r="N21" s="155"/>
      <c r="O21" s="153"/>
      <c r="P21" s="153"/>
      <c r="Q21" s="153"/>
      <c r="R21" s="153"/>
      <c r="S21" s="153"/>
      <c r="T21" s="153"/>
      <c r="U21" s="153"/>
      <c r="V21" s="153"/>
      <c r="W21" s="153"/>
      <c r="X21" s="153"/>
      <c r="Y21" s="153"/>
      <c r="Z21" s="153"/>
      <c r="AA21" s="153"/>
    </row>
    <row r="22" spans="1:27" ht="11.25" customHeight="1">
      <c r="A22" s="153"/>
      <c r="B22" s="154"/>
      <c r="C22" s="155"/>
      <c r="D22" s="156"/>
      <c r="E22" s="153"/>
      <c r="F22" s="156"/>
      <c r="G22" s="153"/>
      <c r="H22" s="153"/>
      <c r="I22" s="155"/>
      <c r="J22" s="153"/>
      <c r="K22" s="155"/>
      <c r="L22" s="155"/>
      <c r="M22" s="155"/>
      <c r="N22" s="155"/>
      <c r="O22" s="153"/>
      <c r="P22" s="153"/>
      <c r="Q22" s="153"/>
      <c r="R22" s="153"/>
      <c r="S22" s="153"/>
      <c r="T22" s="153"/>
      <c r="U22" s="153"/>
      <c r="V22" s="153"/>
      <c r="W22" s="153"/>
      <c r="X22" s="153"/>
      <c r="Y22" s="153"/>
      <c r="Z22" s="153"/>
      <c r="AA22" s="153"/>
    </row>
    <row r="23" spans="1:27" ht="11.25" customHeight="1">
      <c r="A23" s="153"/>
      <c r="B23" s="154"/>
      <c r="C23" s="155"/>
      <c r="D23" s="156"/>
      <c r="E23" s="153"/>
      <c r="F23" s="156"/>
      <c r="G23" s="153"/>
      <c r="H23" s="153"/>
      <c r="I23" s="155"/>
      <c r="J23" s="153"/>
      <c r="K23" s="155"/>
      <c r="L23" s="155"/>
      <c r="M23" s="155"/>
      <c r="N23" s="155"/>
      <c r="O23" s="153"/>
      <c r="P23" s="153"/>
      <c r="Q23" s="153"/>
      <c r="R23" s="153"/>
      <c r="S23" s="153"/>
      <c r="T23" s="153"/>
      <c r="U23" s="153"/>
      <c r="V23" s="153"/>
      <c r="W23" s="153"/>
      <c r="X23" s="153"/>
      <c r="Y23" s="153"/>
      <c r="Z23" s="153"/>
      <c r="AA23" s="153"/>
    </row>
    <row r="24" spans="1:27" ht="11.25" customHeight="1">
      <c r="A24" s="153"/>
      <c r="B24" s="154"/>
      <c r="C24" s="155"/>
      <c r="D24" s="156"/>
      <c r="E24" s="153"/>
      <c r="F24" s="156"/>
      <c r="G24" s="153"/>
      <c r="H24" s="153"/>
      <c r="I24" s="155"/>
      <c r="J24" s="153"/>
      <c r="K24" s="155"/>
      <c r="L24" s="155"/>
      <c r="M24" s="155"/>
      <c r="N24" s="155"/>
      <c r="O24" s="153"/>
      <c r="P24" s="153"/>
      <c r="Q24" s="153"/>
      <c r="R24" s="153"/>
      <c r="S24" s="153"/>
      <c r="T24" s="153"/>
      <c r="U24" s="153"/>
      <c r="V24" s="153"/>
      <c r="W24" s="153"/>
      <c r="X24" s="153"/>
      <c r="Y24" s="153"/>
      <c r="Z24" s="153"/>
      <c r="AA24" s="153"/>
    </row>
    <row r="25" spans="1:27" ht="11.25" customHeight="1">
      <c r="A25" s="153"/>
      <c r="B25" s="154"/>
      <c r="C25" s="155"/>
      <c r="D25" s="156"/>
      <c r="E25" s="153"/>
      <c r="F25" s="156"/>
      <c r="G25" s="153"/>
      <c r="H25" s="153"/>
      <c r="I25" s="155"/>
      <c r="J25" s="153"/>
      <c r="K25" s="155"/>
      <c r="L25" s="155"/>
      <c r="M25" s="155"/>
      <c r="N25" s="155"/>
      <c r="O25" s="153"/>
      <c r="P25" s="153"/>
      <c r="Q25" s="153"/>
      <c r="R25" s="153"/>
      <c r="S25" s="153"/>
      <c r="T25" s="153"/>
      <c r="U25" s="153"/>
      <c r="V25" s="153"/>
      <c r="W25" s="153"/>
      <c r="X25" s="153"/>
      <c r="Y25" s="153"/>
      <c r="Z25" s="153"/>
      <c r="AA25" s="153"/>
    </row>
    <row r="26" spans="1:27" ht="11.25" customHeight="1">
      <c r="A26" s="153"/>
      <c r="B26" s="154"/>
      <c r="C26" s="155"/>
      <c r="D26" s="156"/>
      <c r="E26" s="153"/>
      <c r="F26" s="156"/>
      <c r="G26" s="153"/>
      <c r="H26" s="153"/>
      <c r="I26" s="155"/>
      <c r="J26" s="153"/>
      <c r="K26" s="155"/>
      <c r="L26" s="155"/>
      <c r="M26" s="155"/>
      <c r="N26" s="155"/>
      <c r="O26" s="153"/>
      <c r="P26" s="153"/>
      <c r="Q26" s="153"/>
      <c r="R26" s="153"/>
      <c r="S26" s="153"/>
      <c r="T26" s="153"/>
      <c r="U26" s="153"/>
      <c r="V26" s="153"/>
      <c r="W26" s="153"/>
      <c r="X26" s="153"/>
      <c r="Y26" s="153"/>
      <c r="Z26" s="153"/>
      <c r="AA26" s="153"/>
    </row>
    <row r="27" spans="1:27" ht="11.25" customHeight="1">
      <c r="A27" s="153"/>
      <c r="B27" s="154"/>
      <c r="C27" s="155"/>
      <c r="D27" s="156"/>
      <c r="E27" s="153"/>
      <c r="F27" s="156"/>
      <c r="G27" s="153"/>
      <c r="H27" s="153"/>
      <c r="I27" s="155"/>
      <c r="J27" s="153"/>
      <c r="K27" s="155"/>
      <c r="L27" s="155"/>
      <c r="M27" s="155"/>
      <c r="N27" s="155"/>
      <c r="O27" s="153"/>
      <c r="P27" s="153"/>
      <c r="Q27" s="153"/>
      <c r="R27" s="153"/>
      <c r="S27" s="153"/>
      <c r="T27" s="153"/>
      <c r="U27" s="153"/>
      <c r="V27" s="153"/>
      <c r="W27" s="153"/>
      <c r="X27" s="153"/>
      <c r="Y27" s="153"/>
      <c r="Z27" s="153"/>
      <c r="AA27" s="153"/>
    </row>
    <row r="28" spans="1:27" ht="11.25" customHeight="1">
      <c r="A28" s="153"/>
      <c r="B28" s="154"/>
      <c r="C28" s="155"/>
      <c r="D28" s="156"/>
      <c r="E28" s="153"/>
      <c r="F28" s="156"/>
      <c r="G28" s="153"/>
      <c r="H28" s="153"/>
      <c r="I28" s="155"/>
      <c r="J28" s="153"/>
      <c r="K28" s="155"/>
      <c r="L28" s="155"/>
      <c r="M28" s="155"/>
      <c r="N28" s="155"/>
      <c r="O28" s="153"/>
      <c r="P28" s="153"/>
      <c r="Q28" s="153"/>
      <c r="R28" s="153"/>
      <c r="S28" s="153"/>
      <c r="T28" s="153"/>
      <c r="U28" s="153"/>
      <c r="V28" s="153"/>
      <c r="W28" s="153"/>
      <c r="X28" s="153"/>
      <c r="Y28" s="153"/>
      <c r="Z28" s="153"/>
      <c r="AA28" s="153"/>
    </row>
    <row r="29" spans="1:27" ht="11.25" customHeight="1">
      <c r="A29" s="153"/>
      <c r="B29" s="154"/>
      <c r="C29" s="155"/>
      <c r="D29" s="156"/>
      <c r="E29" s="153"/>
      <c r="F29" s="156"/>
      <c r="G29" s="153"/>
      <c r="H29" s="153"/>
      <c r="I29" s="155"/>
      <c r="J29" s="153"/>
      <c r="K29" s="155"/>
      <c r="L29" s="155"/>
      <c r="M29" s="155"/>
      <c r="N29" s="155"/>
      <c r="O29" s="153"/>
      <c r="P29" s="153"/>
      <c r="Q29" s="153"/>
      <c r="R29" s="153"/>
      <c r="S29" s="153"/>
      <c r="T29" s="153"/>
      <c r="U29" s="153"/>
      <c r="V29" s="153"/>
      <c r="W29" s="153"/>
      <c r="X29" s="153"/>
      <c r="Y29" s="153"/>
      <c r="Z29" s="153"/>
      <c r="AA29" s="153"/>
    </row>
    <row r="30" spans="1:27" ht="11.25" customHeight="1">
      <c r="A30" s="153"/>
      <c r="B30" s="154"/>
      <c r="C30" s="155"/>
      <c r="D30" s="156"/>
      <c r="E30" s="153"/>
      <c r="F30" s="156"/>
      <c r="G30" s="153"/>
      <c r="H30" s="153"/>
      <c r="I30" s="155"/>
      <c r="J30" s="153"/>
      <c r="K30" s="155"/>
      <c r="L30" s="155"/>
      <c r="M30" s="155"/>
      <c r="N30" s="155"/>
      <c r="O30" s="153"/>
      <c r="P30" s="153"/>
      <c r="Q30" s="153"/>
      <c r="R30" s="153"/>
      <c r="S30" s="153"/>
      <c r="T30" s="153"/>
      <c r="U30" s="153"/>
      <c r="V30" s="153"/>
      <c r="W30" s="153"/>
      <c r="X30" s="153"/>
      <c r="Y30" s="153"/>
      <c r="Z30" s="153"/>
      <c r="AA30" s="153"/>
    </row>
    <row r="31" spans="1:27" ht="11.25" customHeight="1">
      <c r="A31" s="153"/>
      <c r="B31" s="154"/>
      <c r="C31" s="155"/>
      <c r="D31" s="156"/>
      <c r="E31" s="153"/>
      <c r="F31" s="156"/>
      <c r="G31" s="153"/>
      <c r="H31" s="153"/>
      <c r="I31" s="155"/>
      <c r="J31" s="153"/>
      <c r="K31" s="155"/>
      <c r="L31" s="155"/>
      <c r="M31" s="155"/>
      <c r="N31" s="155"/>
      <c r="O31" s="153"/>
      <c r="P31" s="153"/>
      <c r="Q31" s="153"/>
      <c r="R31" s="153"/>
      <c r="S31" s="153"/>
      <c r="T31" s="153"/>
      <c r="U31" s="153"/>
      <c r="V31" s="153"/>
      <c r="W31" s="153"/>
      <c r="X31" s="153"/>
      <c r="Y31" s="153"/>
      <c r="Z31" s="153"/>
      <c r="AA31" s="153"/>
    </row>
    <row r="32" spans="1:27" ht="11.25" customHeight="1">
      <c r="A32" s="153"/>
      <c r="B32" s="154"/>
      <c r="C32" s="155"/>
      <c r="D32" s="156"/>
      <c r="E32" s="153"/>
      <c r="F32" s="156"/>
      <c r="G32" s="153"/>
      <c r="H32" s="153"/>
      <c r="I32" s="155"/>
      <c r="J32" s="153"/>
      <c r="K32" s="155"/>
      <c r="L32" s="155"/>
      <c r="M32" s="155"/>
      <c r="N32" s="155"/>
      <c r="O32" s="153"/>
      <c r="P32" s="153"/>
      <c r="Q32" s="153"/>
      <c r="R32" s="153"/>
      <c r="S32" s="153"/>
      <c r="T32" s="153"/>
      <c r="U32" s="153"/>
      <c r="V32" s="153"/>
      <c r="W32" s="153"/>
      <c r="X32" s="153"/>
      <c r="Y32" s="153"/>
      <c r="Z32" s="153"/>
      <c r="AA32" s="153"/>
    </row>
    <row r="33" spans="1:27" ht="11.25" customHeight="1">
      <c r="A33" s="153"/>
      <c r="B33" s="154"/>
      <c r="C33" s="155"/>
      <c r="D33" s="156"/>
      <c r="E33" s="153"/>
      <c r="F33" s="156"/>
      <c r="G33" s="153"/>
      <c r="H33" s="153"/>
      <c r="I33" s="155"/>
      <c r="J33" s="153"/>
      <c r="K33" s="155"/>
      <c r="L33" s="155"/>
      <c r="M33" s="155"/>
      <c r="N33" s="155"/>
      <c r="O33" s="153"/>
      <c r="P33" s="153"/>
      <c r="Q33" s="153"/>
      <c r="R33" s="153"/>
      <c r="S33" s="153"/>
      <c r="T33" s="153"/>
      <c r="U33" s="153"/>
      <c r="V33" s="153"/>
      <c r="W33" s="153"/>
      <c r="X33" s="153"/>
      <c r="Y33" s="153"/>
      <c r="Z33" s="153"/>
      <c r="AA33" s="153"/>
    </row>
    <row r="34" spans="1:27" ht="11.25" customHeight="1">
      <c r="A34" s="153"/>
      <c r="B34" s="154"/>
      <c r="C34" s="155"/>
      <c r="D34" s="156"/>
      <c r="E34" s="153"/>
      <c r="F34" s="156"/>
      <c r="G34" s="153"/>
      <c r="H34" s="153"/>
      <c r="I34" s="155"/>
      <c r="J34" s="153"/>
      <c r="K34" s="155"/>
      <c r="L34" s="155"/>
      <c r="M34" s="155"/>
      <c r="N34" s="155"/>
      <c r="O34" s="153"/>
      <c r="P34" s="153"/>
      <c r="Q34" s="153"/>
      <c r="R34" s="153"/>
      <c r="S34" s="153"/>
      <c r="T34" s="153"/>
      <c r="U34" s="153"/>
      <c r="V34" s="153"/>
      <c r="W34" s="153"/>
      <c r="X34" s="153"/>
      <c r="Y34" s="153"/>
      <c r="Z34" s="153"/>
      <c r="AA34" s="153"/>
    </row>
    <row r="35" spans="1:27" ht="11.25" customHeight="1">
      <c r="A35" s="153"/>
      <c r="B35" s="154"/>
      <c r="C35" s="155"/>
      <c r="D35" s="156"/>
      <c r="E35" s="153"/>
      <c r="F35" s="156"/>
      <c r="G35" s="153"/>
      <c r="H35" s="153"/>
      <c r="I35" s="155"/>
      <c r="J35" s="153"/>
      <c r="K35" s="155"/>
      <c r="L35" s="155"/>
      <c r="M35" s="155"/>
      <c r="N35" s="155"/>
      <c r="O35" s="153"/>
      <c r="P35" s="153"/>
      <c r="Q35" s="153"/>
      <c r="R35" s="153"/>
      <c r="S35" s="153"/>
      <c r="T35" s="153"/>
      <c r="U35" s="153"/>
      <c r="V35" s="153"/>
      <c r="W35" s="153"/>
      <c r="X35" s="153"/>
      <c r="Y35" s="153"/>
      <c r="Z35" s="153"/>
      <c r="AA35" s="153"/>
    </row>
    <row r="36" spans="1:27" ht="11.25" customHeight="1">
      <c r="A36" s="153"/>
      <c r="B36" s="154"/>
      <c r="C36" s="155"/>
      <c r="D36" s="156"/>
      <c r="E36" s="153"/>
      <c r="F36" s="156"/>
      <c r="G36" s="153"/>
      <c r="H36" s="153"/>
      <c r="I36" s="155"/>
      <c r="J36" s="153"/>
      <c r="K36" s="155"/>
      <c r="L36" s="155"/>
      <c r="M36" s="155"/>
      <c r="N36" s="155"/>
      <c r="O36" s="153"/>
      <c r="P36" s="153"/>
      <c r="Q36" s="153"/>
      <c r="R36" s="153"/>
      <c r="S36" s="153"/>
      <c r="T36" s="153"/>
      <c r="U36" s="153"/>
      <c r="V36" s="153"/>
      <c r="W36" s="153"/>
      <c r="X36" s="153"/>
      <c r="Y36" s="153"/>
      <c r="Z36" s="153"/>
      <c r="AA36" s="153"/>
    </row>
    <row r="37" spans="1:27" ht="11.25" customHeight="1">
      <c r="A37" s="153"/>
      <c r="B37" s="154"/>
      <c r="C37" s="155"/>
      <c r="D37" s="156"/>
      <c r="E37" s="153"/>
      <c r="F37" s="156"/>
      <c r="G37" s="153"/>
      <c r="H37" s="153"/>
      <c r="I37" s="155"/>
      <c r="J37" s="153"/>
      <c r="K37" s="155"/>
      <c r="L37" s="155"/>
      <c r="M37" s="155"/>
      <c r="N37" s="155"/>
      <c r="O37" s="153"/>
      <c r="P37" s="153"/>
      <c r="Q37" s="153"/>
      <c r="R37" s="153"/>
      <c r="S37" s="153"/>
      <c r="T37" s="153"/>
      <c r="U37" s="153"/>
      <c r="V37" s="153"/>
      <c r="W37" s="153"/>
      <c r="X37" s="153"/>
      <c r="Y37" s="153"/>
      <c r="Z37" s="153"/>
      <c r="AA37" s="153"/>
    </row>
    <row r="38" spans="1:27" ht="11.25" customHeight="1">
      <c r="A38" s="153"/>
      <c r="B38" s="154"/>
      <c r="C38" s="155"/>
      <c r="D38" s="156"/>
      <c r="E38" s="153"/>
      <c r="F38" s="156"/>
      <c r="G38" s="153"/>
      <c r="H38" s="153"/>
      <c r="I38" s="155"/>
      <c r="J38" s="153"/>
      <c r="K38" s="155"/>
      <c r="L38" s="155"/>
      <c r="M38" s="155"/>
      <c r="N38" s="155"/>
      <c r="O38" s="153"/>
      <c r="P38" s="153"/>
      <c r="Q38" s="153"/>
      <c r="R38" s="153"/>
      <c r="S38" s="153"/>
      <c r="T38" s="153"/>
      <c r="U38" s="153"/>
      <c r="V38" s="153"/>
      <c r="W38" s="153"/>
      <c r="X38" s="153"/>
      <c r="Y38" s="153"/>
      <c r="Z38" s="153"/>
      <c r="AA38" s="153"/>
    </row>
    <row r="39" spans="1:27" ht="11.25" customHeight="1">
      <c r="A39" s="153"/>
      <c r="B39" s="154"/>
      <c r="C39" s="155"/>
      <c r="D39" s="156"/>
      <c r="E39" s="153"/>
      <c r="F39" s="156"/>
      <c r="G39" s="153"/>
      <c r="H39" s="153"/>
      <c r="I39" s="155"/>
      <c r="J39" s="153"/>
      <c r="K39" s="155"/>
      <c r="L39" s="155"/>
      <c r="M39" s="155"/>
      <c r="N39" s="155"/>
      <c r="O39" s="153"/>
      <c r="P39" s="153"/>
      <c r="Q39" s="153"/>
      <c r="R39" s="153"/>
      <c r="S39" s="153"/>
      <c r="T39" s="153"/>
      <c r="U39" s="153"/>
      <c r="V39" s="153"/>
      <c r="W39" s="153"/>
      <c r="X39" s="153"/>
      <c r="Y39" s="153"/>
      <c r="Z39" s="153"/>
      <c r="AA39" s="153"/>
    </row>
    <row r="40" spans="1:27" ht="11.25" customHeight="1">
      <c r="A40" s="153"/>
      <c r="B40" s="154"/>
      <c r="C40" s="155"/>
      <c r="D40" s="156"/>
      <c r="E40" s="153"/>
      <c r="F40" s="156"/>
      <c r="G40" s="153"/>
      <c r="H40" s="153"/>
      <c r="I40" s="155"/>
      <c r="J40" s="153"/>
      <c r="K40" s="155"/>
      <c r="L40" s="155"/>
      <c r="M40" s="155"/>
      <c r="N40" s="155"/>
      <c r="O40" s="153"/>
      <c r="P40" s="153"/>
      <c r="Q40" s="153"/>
      <c r="R40" s="153"/>
      <c r="S40" s="153"/>
      <c r="T40" s="153"/>
      <c r="U40" s="153"/>
      <c r="V40" s="153"/>
      <c r="W40" s="153"/>
      <c r="X40" s="153"/>
      <c r="Y40" s="153"/>
      <c r="Z40" s="153"/>
      <c r="AA40" s="153"/>
    </row>
    <row r="41" spans="1:27" ht="11.25" customHeight="1">
      <c r="A41" s="153"/>
      <c r="B41" s="154"/>
      <c r="C41" s="155"/>
      <c r="D41" s="156"/>
      <c r="E41" s="153"/>
      <c r="F41" s="156"/>
      <c r="G41" s="153"/>
      <c r="H41" s="153"/>
      <c r="I41" s="155"/>
      <c r="J41" s="153"/>
      <c r="K41" s="155"/>
      <c r="L41" s="155"/>
      <c r="M41" s="155"/>
      <c r="N41" s="155"/>
      <c r="O41" s="153"/>
      <c r="P41" s="153"/>
      <c r="Q41" s="153"/>
      <c r="R41" s="153"/>
      <c r="S41" s="153"/>
      <c r="T41" s="153"/>
      <c r="U41" s="153"/>
      <c r="V41" s="153"/>
      <c r="W41" s="153"/>
      <c r="X41" s="153"/>
      <c r="Y41" s="153"/>
      <c r="Z41" s="153"/>
      <c r="AA41" s="153"/>
    </row>
    <row r="42" spans="1:27" ht="11.25" customHeight="1">
      <c r="A42" s="153"/>
      <c r="B42" s="154"/>
      <c r="C42" s="155"/>
      <c r="D42" s="156"/>
      <c r="E42" s="153"/>
      <c r="F42" s="156"/>
      <c r="G42" s="153"/>
      <c r="H42" s="153"/>
      <c r="I42" s="155"/>
      <c r="J42" s="153"/>
      <c r="K42" s="155"/>
      <c r="L42" s="155"/>
      <c r="M42" s="155"/>
      <c r="N42" s="155"/>
      <c r="O42" s="153"/>
      <c r="P42" s="153"/>
      <c r="Q42" s="153"/>
      <c r="R42" s="153"/>
      <c r="S42" s="153"/>
      <c r="T42" s="153"/>
      <c r="U42" s="153"/>
      <c r="V42" s="153"/>
      <c r="W42" s="153"/>
      <c r="X42" s="153"/>
      <c r="Y42" s="153"/>
      <c r="Z42" s="153"/>
      <c r="AA42" s="153"/>
    </row>
    <row r="43" spans="1:27" ht="11.25" customHeight="1">
      <c r="A43" s="153"/>
      <c r="B43" s="154"/>
      <c r="C43" s="155"/>
      <c r="D43" s="156"/>
      <c r="E43" s="153"/>
      <c r="F43" s="156"/>
      <c r="G43" s="153"/>
      <c r="H43" s="153"/>
      <c r="I43" s="155"/>
      <c r="J43" s="153"/>
      <c r="K43" s="155"/>
      <c r="L43" s="155"/>
      <c r="M43" s="155"/>
      <c r="N43" s="155"/>
      <c r="O43" s="153"/>
      <c r="P43" s="153"/>
      <c r="Q43" s="153"/>
      <c r="R43" s="153"/>
      <c r="S43" s="153"/>
      <c r="T43" s="153"/>
      <c r="U43" s="153"/>
      <c r="V43" s="153"/>
      <c r="W43" s="153"/>
      <c r="X43" s="153"/>
      <c r="Y43" s="153"/>
      <c r="Z43" s="153"/>
      <c r="AA43" s="153"/>
    </row>
    <row r="44" spans="1:27" ht="11.25" customHeight="1">
      <c r="A44" s="153"/>
      <c r="B44" s="154"/>
      <c r="C44" s="155"/>
      <c r="D44" s="156"/>
      <c r="E44" s="153"/>
      <c r="F44" s="156"/>
      <c r="G44" s="153"/>
      <c r="H44" s="153"/>
      <c r="I44" s="155"/>
      <c r="J44" s="153"/>
      <c r="K44" s="155"/>
      <c r="L44" s="155"/>
      <c r="M44" s="155"/>
      <c r="N44" s="155"/>
      <c r="O44" s="153"/>
      <c r="P44" s="153"/>
      <c r="Q44" s="153"/>
      <c r="R44" s="153"/>
      <c r="S44" s="153"/>
      <c r="T44" s="153"/>
      <c r="U44" s="153"/>
      <c r="V44" s="153"/>
      <c r="W44" s="153"/>
      <c r="X44" s="153"/>
      <c r="Y44" s="153"/>
      <c r="Z44" s="153"/>
      <c r="AA44" s="153"/>
    </row>
    <row r="45" spans="1:27" ht="11.25" customHeight="1">
      <c r="A45" s="153"/>
      <c r="B45" s="154"/>
      <c r="C45" s="155"/>
      <c r="D45" s="156"/>
      <c r="E45" s="153"/>
      <c r="F45" s="156"/>
      <c r="G45" s="153"/>
      <c r="H45" s="153"/>
      <c r="I45" s="155"/>
      <c r="J45" s="153"/>
      <c r="K45" s="155"/>
      <c r="L45" s="155"/>
      <c r="M45" s="155"/>
      <c r="N45" s="155"/>
      <c r="O45" s="153"/>
      <c r="P45" s="153"/>
      <c r="Q45" s="153"/>
      <c r="R45" s="153"/>
      <c r="S45" s="153"/>
      <c r="T45" s="153"/>
      <c r="U45" s="153"/>
      <c r="V45" s="153"/>
      <c r="W45" s="153"/>
      <c r="X45" s="153"/>
      <c r="Y45" s="153"/>
      <c r="Z45" s="153"/>
      <c r="AA45" s="153"/>
    </row>
    <row r="46" spans="1:27" ht="11.25" customHeight="1">
      <c r="A46" s="153"/>
      <c r="B46" s="154"/>
      <c r="C46" s="155"/>
      <c r="D46" s="156"/>
      <c r="E46" s="153"/>
      <c r="F46" s="156"/>
      <c r="G46" s="153"/>
      <c r="H46" s="153"/>
      <c r="I46" s="155"/>
      <c r="J46" s="153"/>
      <c r="K46" s="155"/>
      <c r="L46" s="155"/>
      <c r="M46" s="155"/>
      <c r="N46" s="155"/>
      <c r="O46" s="153"/>
      <c r="P46" s="153"/>
      <c r="Q46" s="153"/>
      <c r="R46" s="153"/>
      <c r="S46" s="153"/>
      <c r="T46" s="153"/>
      <c r="U46" s="153"/>
      <c r="V46" s="153"/>
      <c r="W46" s="153"/>
      <c r="X46" s="153"/>
      <c r="Y46" s="153"/>
      <c r="Z46" s="153"/>
      <c r="AA46" s="153"/>
    </row>
    <row r="47" spans="1:27" ht="11.25" customHeight="1">
      <c r="A47" s="153"/>
      <c r="B47" s="154"/>
      <c r="C47" s="155"/>
      <c r="D47" s="156"/>
      <c r="E47" s="153"/>
      <c r="F47" s="156"/>
      <c r="G47" s="153"/>
      <c r="H47" s="153"/>
      <c r="I47" s="155"/>
      <c r="J47" s="153"/>
      <c r="K47" s="155"/>
      <c r="L47" s="155"/>
      <c r="M47" s="155"/>
      <c r="N47" s="155"/>
      <c r="O47" s="153"/>
      <c r="P47" s="153"/>
      <c r="Q47" s="153"/>
      <c r="R47" s="153"/>
      <c r="S47" s="153"/>
      <c r="T47" s="153"/>
      <c r="U47" s="153"/>
      <c r="V47" s="153"/>
      <c r="W47" s="153"/>
      <c r="X47" s="153"/>
      <c r="Y47" s="153"/>
      <c r="Z47" s="153"/>
      <c r="AA47" s="153"/>
    </row>
    <row r="48" spans="1:27" ht="11.25" customHeight="1">
      <c r="A48" s="153"/>
      <c r="B48" s="154"/>
      <c r="C48" s="155"/>
      <c r="D48" s="156"/>
      <c r="E48" s="153"/>
      <c r="F48" s="156"/>
      <c r="G48" s="153"/>
      <c r="H48" s="153"/>
      <c r="I48" s="155"/>
      <c r="J48" s="153"/>
      <c r="K48" s="155"/>
      <c r="L48" s="155"/>
      <c r="M48" s="155"/>
      <c r="N48" s="155"/>
      <c r="O48" s="153"/>
      <c r="P48" s="153"/>
      <c r="Q48" s="153"/>
      <c r="R48" s="153"/>
      <c r="S48" s="153"/>
      <c r="T48" s="153"/>
      <c r="U48" s="153"/>
      <c r="V48" s="153"/>
      <c r="W48" s="153"/>
      <c r="X48" s="153"/>
      <c r="Y48" s="153"/>
      <c r="Z48" s="153"/>
      <c r="AA48" s="153"/>
    </row>
    <row r="49" spans="1:27" ht="11.25" customHeight="1">
      <c r="A49" s="153"/>
      <c r="B49" s="154"/>
      <c r="C49" s="155"/>
      <c r="D49" s="156"/>
      <c r="E49" s="153"/>
      <c r="F49" s="156"/>
      <c r="G49" s="153"/>
      <c r="H49" s="153"/>
      <c r="I49" s="155"/>
      <c r="J49" s="153"/>
      <c r="K49" s="155"/>
      <c r="L49" s="155"/>
      <c r="M49" s="155"/>
      <c r="N49" s="155"/>
      <c r="O49" s="153"/>
      <c r="P49" s="153"/>
      <c r="Q49" s="153"/>
      <c r="R49" s="153"/>
      <c r="S49" s="153"/>
      <c r="T49" s="153"/>
      <c r="U49" s="153"/>
      <c r="V49" s="153"/>
      <c r="W49" s="153"/>
      <c r="X49" s="153"/>
      <c r="Y49" s="153"/>
      <c r="Z49" s="153"/>
      <c r="AA49" s="153"/>
    </row>
    <row r="50" spans="1:27" ht="11.25" customHeight="1">
      <c r="A50" s="153"/>
      <c r="B50" s="154"/>
      <c r="C50" s="155"/>
      <c r="D50" s="156"/>
      <c r="E50" s="153"/>
      <c r="F50" s="156"/>
      <c r="G50" s="153"/>
      <c r="H50" s="153"/>
      <c r="I50" s="155"/>
      <c r="J50" s="153"/>
      <c r="K50" s="155"/>
      <c r="L50" s="155"/>
      <c r="M50" s="155"/>
      <c r="N50" s="155"/>
      <c r="O50" s="153"/>
      <c r="P50" s="153"/>
      <c r="Q50" s="153"/>
      <c r="R50" s="153"/>
      <c r="S50" s="153"/>
      <c r="T50" s="153"/>
      <c r="U50" s="153"/>
      <c r="V50" s="153"/>
      <c r="W50" s="153"/>
      <c r="X50" s="153"/>
      <c r="Y50" s="153"/>
      <c r="Z50" s="153"/>
      <c r="AA50" s="153"/>
    </row>
    <row r="51" spans="1:27" ht="11.25" customHeight="1">
      <c r="A51" s="153"/>
      <c r="B51" s="154"/>
      <c r="C51" s="155"/>
      <c r="D51" s="156"/>
      <c r="E51" s="153"/>
      <c r="F51" s="156"/>
      <c r="G51" s="153"/>
      <c r="H51" s="153"/>
      <c r="I51" s="155"/>
      <c r="J51" s="153"/>
      <c r="K51" s="155"/>
      <c r="L51" s="155"/>
      <c r="M51" s="155"/>
      <c r="N51" s="155"/>
      <c r="O51" s="153"/>
      <c r="P51" s="153"/>
      <c r="Q51" s="153"/>
      <c r="R51" s="153"/>
      <c r="S51" s="153"/>
      <c r="T51" s="153"/>
      <c r="U51" s="153"/>
      <c r="V51" s="153"/>
      <c r="W51" s="153"/>
      <c r="X51" s="153"/>
      <c r="Y51" s="153"/>
      <c r="Z51" s="153"/>
      <c r="AA51" s="153"/>
    </row>
    <row r="52" spans="1:27" ht="11.25" customHeight="1">
      <c r="A52" s="153"/>
      <c r="B52" s="154"/>
      <c r="C52" s="155"/>
      <c r="D52" s="156"/>
      <c r="E52" s="153"/>
      <c r="F52" s="156"/>
      <c r="G52" s="153"/>
      <c r="H52" s="153"/>
      <c r="I52" s="155"/>
      <c r="J52" s="153"/>
      <c r="K52" s="155"/>
      <c r="L52" s="155"/>
      <c r="M52" s="155"/>
      <c r="N52" s="155"/>
      <c r="O52" s="153"/>
      <c r="P52" s="153"/>
      <c r="Q52" s="153"/>
      <c r="R52" s="153"/>
      <c r="S52" s="153"/>
      <c r="T52" s="153"/>
      <c r="U52" s="153"/>
      <c r="V52" s="153"/>
      <c r="W52" s="153"/>
      <c r="X52" s="153"/>
      <c r="Y52" s="153"/>
      <c r="Z52" s="153"/>
      <c r="AA52" s="153"/>
    </row>
    <row r="53" spans="1:27" ht="11.25" customHeight="1">
      <c r="A53" s="153"/>
      <c r="B53" s="154"/>
      <c r="C53" s="155"/>
      <c r="D53" s="156"/>
      <c r="E53" s="153"/>
      <c r="F53" s="156"/>
      <c r="G53" s="153"/>
      <c r="H53" s="153"/>
      <c r="I53" s="155"/>
      <c r="J53" s="153"/>
      <c r="K53" s="155"/>
      <c r="L53" s="155"/>
      <c r="M53" s="155"/>
      <c r="N53" s="155"/>
      <c r="O53" s="153"/>
      <c r="P53" s="153"/>
      <c r="Q53" s="153"/>
      <c r="R53" s="153"/>
      <c r="S53" s="153"/>
      <c r="T53" s="153"/>
      <c r="U53" s="153"/>
      <c r="V53" s="153"/>
      <c r="W53" s="153"/>
      <c r="X53" s="153"/>
      <c r="Y53" s="153"/>
      <c r="Z53" s="153"/>
      <c r="AA53" s="153"/>
    </row>
    <row r="54" spans="1:27" ht="11.25" customHeight="1">
      <c r="A54" s="153"/>
      <c r="B54" s="154"/>
      <c r="C54" s="155"/>
      <c r="D54" s="156"/>
      <c r="E54" s="153"/>
      <c r="F54" s="156"/>
      <c r="G54" s="153"/>
      <c r="H54" s="153"/>
      <c r="I54" s="155"/>
      <c r="J54" s="153"/>
      <c r="K54" s="155"/>
      <c r="L54" s="155"/>
      <c r="M54" s="155"/>
      <c r="N54" s="155"/>
      <c r="O54" s="153"/>
      <c r="P54" s="153"/>
      <c r="Q54" s="153"/>
      <c r="R54" s="153"/>
      <c r="S54" s="153"/>
      <c r="T54" s="153"/>
      <c r="U54" s="153"/>
      <c r="V54" s="153"/>
      <c r="W54" s="153"/>
      <c r="X54" s="153"/>
      <c r="Y54" s="153"/>
      <c r="Z54" s="153"/>
      <c r="AA54" s="153"/>
    </row>
    <row r="55" spans="1:27" ht="11.25" customHeight="1">
      <c r="A55" s="153"/>
      <c r="B55" s="154"/>
      <c r="C55" s="155"/>
      <c r="D55" s="156"/>
      <c r="E55" s="153"/>
      <c r="F55" s="156"/>
      <c r="G55" s="153"/>
      <c r="H55" s="153"/>
      <c r="I55" s="155"/>
      <c r="J55" s="153"/>
      <c r="K55" s="155"/>
      <c r="L55" s="155"/>
      <c r="M55" s="155"/>
      <c r="N55" s="155"/>
      <c r="O55" s="153"/>
      <c r="P55" s="153"/>
      <c r="Q55" s="153"/>
      <c r="R55" s="153"/>
      <c r="S55" s="153"/>
      <c r="T55" s="153"/>
      <c r="U55" s="153"/>
      <c r="V55" s="153"/>
      <c r="W55" s="153"/>
      <c r="X55" s="153"/>
      <c r="Y55" s="153"/>
      <c r="Z55" s="153"/>
      <c r="AA55" s="153"/>
    </row>
    <row r="56" spans="1:27" ht="11.25" customHeight="1">
      <c r="A56" s="153"/>
      <c r="B56" s="154"/>
      <c r="C56" s="155"/>
      <c r="D56" s="156"/>
      <c r="E56" s="153"/>
      <c r="F56" s="156"/>
      <c r="G56" s="153"/>
      <c r="H56" s="153"/>
      <c r="I56" s="155"/>
      <c r="J56" s="153"/>
      <c r="K56" s="155"/>
      <c r="L56" s="155"/>
      <c r="M56" s="155"/>
      <c r="N56" s="155"/>
      <c r="O56" s="153"/>
      <c r="P56" s="153"/>
      <c r="Q56" s="153"/>
      <c r="R56" s="153"/>
      <c r="S56" s="153"/>
      <c r="T56" s="153"/>
      <c r="U56" s="153"/>
      <c r="V56" s="153"/>
      <c r="W56" s="153"/>
      <c r="X56" s="153"/>
      <c r="Y56" s="153"/>
      <c r="Z56" s="153"/>
      <c r="AA56" s="153"/>
    </row>
    <row r="57" spans="1:27" ht="11.25" customHeight="1">
      <c r="A57" s="153"/>
      <c r="B57" s="154"/>
      <c r="C57" s="155"/>
      <c r="D57" s="156"/>
      <c r="E57" s="153"/>
      <c r="F57" s="156"/>
      <c r="G57" s="153"/>
      <c r="H57" s="153"/>
      <c r="I57" s="155"/>
      <c r="J57" s="153"/>
      <c r="K57" s="155"/>
      <c r="L57" s="155"/>
      <c r="M57" s="155"/>
      <c r="N57" s="155"/>
      <c r="O57" s="153"/>
      <c r="P57" s="153"/>
      <c r="Q57" s="153"/>
      <c r="R57" s="153"/>
      <c r="S57" s="153"/>
      <c r="T57" s="153"/>
      <c r="U57" s="153"/>
      <c r="V57" s="153"/>
      <c r="W57" s="153"/>
      <c r="X57" s="153"/>
      <c r="Y57" s="153"/>
      <c r="Z57" s="153"/>
      <c r="AA57" s="153"/>
    </row>
    <row r="58" spans="1:27" ht="11.25" customHeight="1">
      <c r="A58" s="153"/>
      <c r="B58" s="154"/>
      <c r="C58" s="155"/>
      <c r="D58" s="156"/>
      <c r="E58" s="153"/>
      <c r="F58" s="156"/>
      <c r="G58" s="153"/>
      <c r="H58" s="153"/>
      <c r="I58" s="155"/>
      <c r="J58" s="153"/>
      <c r="K58" s="155"/>
      <c r="L58" s="155"/>
      <c r="M58" s="155"/>
      <c r="N58" s="155"/>
      <c r="O58" s="153"/>
      <c r="P58" s="153"/>
      <c r="Q58" s="153"/>
      <c r="R58" s="153"/>
      <c r="S58" s="153"/>
      <c r="T58" s="153"/>
      <c r="U58" s="153"/>
      <c r="V58" s="153"/>
      <c r="W58" s="153"/>
      <c r="X58" s="153"/>
      <c r="Y58" s="153"/>
      <c r="Z58" s="153"/>
      <c r="AA58" s="153"/>
    </row>
    <row r="59" spans="1:27" ht="11.25" customHeight="1">
      <c r="A59" s="153"/>
      <c r="B59" s="154"/>
      <c r="C59" s="155"/>
      <c r="D59" s="156"/>
      <c r="E59" s="153"/>
      <c r="F59" s="156"/>
      <c r="G59" s="153"/>
      <c r="H59" s="153"/>
      <c r="I59" s="155"/>
      <c r="J59" s="153"/>
      <c r="K59" s="155"/>
      <c r="L59" s="155"/>
      <c r="M59" s="155"/>
      <c r="N59" s="155"/>
      <c r="O59" s="153"/>
      <c r="P59" s="153"/>
      <c r="Q59" s="153"/>
      <c r="R59" s="153"/>
      <c r="S59" s="153"/>
      <c r="T59" s="153"/>
      <c r="U59" s="153"/>
      <c r="V59" s="153"/>
      <c r="W59" s="153"/>
      <c r="X59" s="153"/>
      <c r="Y59" s="153"/>
      <c r="Z59" s="153"/>
      <c r="AA59" s="153"/>
    </row>
    <row r="60" spans="1:27" ht="11.25" customHeight="1">
      <c r="A60" s="153"/>
      <c r="B60" s="154"/>
      <c r="C60" s="155"/>
      <c r="D60" s="156"/>
      <c r="E60" s="153"/>
      <c r="F60" s="156"/>
      <c r="G60" s="153"/>
      <c r="H60" s="153"/>
      <c r="I60" s="155"/>
      <c r="J60" s="153"/>
      <c r="K60" s="155"/>
      <c r="L60" s="155"/>
      <c r="M60" s="155"/>
      <c r="N60" s="155"/>
      <c r="O60" s="153"/>
      <c r="P60" s="153"/>
      <c r="Q60" s="153"/>
      <c r="R60" s="153"/>
      <c r="S60" s="153"/>
      <c r="T60" s="153"/>
      <c r="U60" s="153"/>
      <c r="V60" s="153"/>
      <c r="W60" s="153"/>
      <c r="X60" s="153"/>
      <c r="Y60" s="153"/>
      <c r="Z60" s="153"/>
      <c r="AA60" s="153"/>
    </row>
    <row r="61" spans="1:27" ht="11.25" customHeight="1">
      <c r="A61" s="153"/>
      <c r="B61" s="154"/>
      <c r="C61" s="155"/>
      <c r="D61" s="156"/>
      <c r="E61" s="153"/>
      <c r="F61" s="156"/>
      <c r="G61" s="153"/>
      <c r="H61" s="153"/>
      <c r="I61" s="155"/>
      <c r="J61" s="153"/>
      <c r="K61" s="155"/>
      <c r="L61" s="155"/>
      <c r="M61" s="155"/>
      <c r="N61" s="155"/>
      <c r="O61" s="153"/>
      <c r="P61" s="153"/>
      <c r="Q61" s="153"/>
      <c r="R61" s="153"/>
      <c r="S61" s="153"/>
      <c r="T61" s="153"/>
      <c r="U61" s="153"/>
      <c r="V61" s="153"/>
      <c r="W61" s="153"/>
      <c r="X61" s="153"/>
      <c r="Y61" s="153"/>
      <c r="Z61" s="153"/>
      <c r="AA61" s="153"/>
    </row>
    <row r="62" spans="1:27" ht="11.25" customHeight="1">
      <c r="A62" s="153"/>
      <c r="B62" s="154"/>
      <c r="C62" s="155"/>
      <c r="D62" s="156"/>
      <c r="E62" s="153"/>
      <c r="F62" s="156"/>
      <c r="G62" s="153"/>
      <c r="H62" s="153"/>
      <c r="I62" s="155"/>
      <c r="J62" s="153"/>
      <c r="K62" s="155"/>
      <c r="L62" s="155"/>
      <c r="M62" s="155"/>
      <c r="N62" s="155"/>
      <c r="O62" s="153"/>
      <c r="P62" s="153"/>
      <c r="Q62" s="153"/>
      <c r="R62" s="153"/>
      <c r="S62" s="153"/>
      <c r="T62" s="153"/>
      <c r="U62" s="153"/>
      <c r="V62" s="153"/>
      <c r="W62" s="153"/>
      <c r="X62" s="153"/>
      <c r="Y62" s="153"/>
      <c r="Z62" s="153"/>
      <c r="AA62" s="153"/>
    </row>
    <row r="63" spans="1:27" ht="11.25" customHeight="1">
      <c r="A63" s="153"/>
      <c r="B63" s="154"/>
      <c r="C63" s="155"/>
      <c r="D63" s="156"/>
      <c r="E63" s="153"/>
      <c r="F63" s="156"/>
      <c r="G63" s="153"/>
      <c r="H63" s="153"/>
      <c r="I63" s="155"/>
      <c r="J63" s="153"/>
      <c r="K63" s="155"/>
      <c r="L63" s="155"/>
      <c r="M63" s="155"/>
      <c r="N63" s="155"/>
      <c r="O63" s="153"/>
      <c r="P63" s="153"/>
      <c r="Q63" s="153"/>
      <c r="R63" s="153"/>
      <c r="S63" s="153"/>
      <c r="T63" s="153"/>
      <c r="U63" s="153"/>
      <c r="V63" s="153"/>
      <c r="W63" s="153"/>
      <c r="X63" s="153"/>
      <c r="Y63" s="153"/>
      <c r="Z63" s="153"/>
      <c r="AA63" s="153"/>
    </row>
    <row r="64" spans="1:27" ht="11.25" customHeight="1">
      <c r="A64" s="153"/>
      <c r="B64" s="154"/>
      <c r="C64" s="155"/>
      <c r="D64" s="156"/>
      <c r="E64" s="153"/>
      <c r="F64" s="156"/>
      <c r="G64" s="153"/>
      <c r="H64" s="153"/>
      <c r="I64" s="155"/>
      <c r="J64" s="153"/>
      <c r="K64" s="155"/>
      <c r="L64" s="155"/>
      <c r="M64" s="155"/>
      <c r="N64" s="155"/>
      <c r="O64" s="153"/>
      <c r="P64" s="153"/>
      <c r="Q64" s="153"/>
      <c r="R64" s="153"/>
      <c r="S64" s="153"/>
      <c r="T64" s="153"/>
      <c r="U64" s="153"/>
      <c r="V64" s="153"/>
      <c r="W64" s="153"/>
      <c r="X64" s="153"/>
      <c r="Y64" s="153"/>
      <c r="Z64" s="153"/>
      <c r="AA64" s="153"/>
    </row>
    <row r="65" spans="1:27" ht="11.25" customHeight="1">
      <c r="A65" s="153"/>
      <c r="B65" s="154"/>
      <c r="C65" s="155"/>
      <c r="D65" s="156"/>
      <c r="E65" s="153"/>
      <c r="F65" s="156"/>
      <c r="G65" s="153"/>
      <c r="H65" s="153"/>
      <c r="I65" s="155"/>
      <c r="J65" s="153"/>
      <c r="K65" s="155"/>
      <c r="L65" s="155"/>
      <c r="M65" s="155"/>
      <c r="N65" s="155"/>
      <c r="O65" s="153"/>
      <c r="P65" s="153"/>
      <c r="Q65" s="153"/>
      <c r="R65" s="153"/>
      <c r="S65" s="153"/>
      <c r="T65" s="153"/>
      <c r="U65" s="153"/>
      <c r="V65" s="153"/>
      <c r="W65" s="153"/>
      <c r="X65" s="153"/>
      <c r="Y65" s="153"/>
      <c r="Z65" s="153"/>
      <c r="AA65" s="153"/>
    </row>
    <row r="66" spans="1:27" ht="11.25" customHeight="1">
      <c r="A66" s="153"/>
      <c r="B66" s="154"/>
      <c r="C66" s="155"/>
      <c r="D66" s="156"/>
      <c r="E66" s="153"/>
      <c r="F66" s="156"/>
      <c r="G66" s="153"/>
      <c r="H66" s="153"/>
      <c r="I66" s="155"/>
      <c r="J66" s="153"/>
      <c r="K66" s="155"/>
      <c r="L66" s="155"/>
      <c r="M66" s="155"/>
      <c r="N66" s="155"/>
      <c r="O66" s="153"/>
      <c r="P66" s="153"/>
      <c r="Q66" s="153"/>
      <c r="R66" s="153"/>
      <c r="S66" s="153"/>
      <c r="T66" s="153"/>
      <c r="U66" s="153"/>
      <c r="V66" s="153"/>
      <c r="W66" s="153"/>
      <c r="X66" s="153"/>
      <c r="Y66" s="153"/>
      <c r="Z66" s="153"/>
      <c r="AA66" s="153"/>
    </row>
    <row r="67" spans="1:27" ht="11.25" customHeight="1">
      <c r="A67" s="153"/>
      <c r="B67" s="154"/>
      <c r="C67" s="155"/>
      <c r="D67" s="156"/>
      <c r="E67" s="153"/>
      <c r="F67" s="156"/>
      <c r="G67" s="153"/>
      <c r="H67" s="153"/>
      <c r="I67" s="155"/>
      <c r="J67" s="153"/>
      <c r="K67" s="155"/>
      <c r="L67" s="155"/>
      <c r="M67" s="155"/>
      <c r="N67" s="155"/>
      <c r="O67" s="153"/>
      <c r="P67" s="153"/>
      <c r="Q67" s="153"/>
      <c r="R67" s="153"/>
      <c r="S67" s="153"/>
      <c r="T67" s="153"/>
      <c r="U67" s="153"/>
      <c r="V67" s="153"/>
      <c r="W67" s="153"/>
      <c r="X67" s="153"/>
      <c r="Y67" s="153"/>
      <c r="Z67" s="153"/>
      <c r="AA67" s="153"/>
    </row>
    <row r="68" spans="1:27" ht="11.25" customHeight="1">
      <c r="A68" s="153"/>
      <c r="B68" s="154"/>
      <c r="C68" s="155"/>
      <c r="D68" s="156"/>
      <c r="E68" s="153"/>
      <c r="F68" s="156"/>
      <c r="G68" s="153"/>
      <c r="H68" s="153"/>
      <c r="I68" s="155"/>
      <c r="J68" s="153"/>
      <c r="K68" s="155"/>
      <c r="L68" s="155"/>
      <c r="M68" s="155"/>
      <c r="N68" s="155"/>
      <c r="O68" s="153"/>
      <c r="P68" s="153"/>
      <c r="Q68" s="153"/>
      <c r="R68" s="153"/>
      <c r="S68" s="153"/>
      <c r="T68" s="153"/>
      <c r="U68" s="153"/>
      <c r="V68" s="153"/>
      <c r="W68" s="153"/>
      <c r="X68" s="153"/>
      <c r="Y68" s="153"/>
      <c r="Z68" s="153"/>
      <c r="AA68" s="153"/>
    </row>
    <row r="69" spans="1:27" ht="11.25" customHeight="1">
      <c r="A69" s="153"/>
      <c r="B69" s="154"/>
      <c r="C69" s="155"/>
      <c r="D69" s="156"/>
      <c r="E69" s="153"/>
      <c r="F69" s="156"/>
      <c r="G69" s="153"/>
      <c r="H69" s="153"/>
      <c r="I69" s="155"/>
      <c r="J69" s="153"/>
      <c r="K69" s="155"/>
      <c r="L69" s="155"/>
      <c r="M69" s="155"/>
      <c r="N69" s="155"/>
      <c r="O69" s="153"/>
      <c r="P69" s="153"/>
      <c r="Q69" s="153"/>
      <c r="R69" s="153"/>
      <c r="S69" s="153"/>
      <c r="T69" s="153"/>
      <c r="U69" s="153"/>
      <c r="V69" s="153"/>
      <c r="W69" s="153"/>
      <c r="X69" s="153"/>
      <c r="Y69" s="153"/>
      <c r="Z69" s="153"/>
      <c r="AA69" s="153"/>
    </row>
    <row r="70" spans="1:27" ht="11.25" customHeight="1">
      <c r="A70" s="153"/>
      <c r="B70" s="154"/>
      <c r="C70" s="155"/>
      <c r="D70" s="156"/>
      <c r="E70" s="153"/>
      <c r="F70" s="156"/>
      <c r="G70" s="153"/>
      <c r="H70" s="153"/>
      <c r="I70" s="155"/>
      <c r="J70" s="153"/>
      <c r="K70" s="155"/>
      <c r="L70" s="155"/>
      <c r="M70" s="155"/>
      <c r="N70" s="155"/>
      <c r="O70" s="153"/>
      <c r="P70" s="153"/>
      <c r="Q70" s="153"/>
      <c r="R70" s="153"/>
      <c r="S70" s="153"/>
      <c r="T70" s="153"/>
      <c r="U70" s="153"/>
      <c r="V70" s="153"/>
      <c r="W70" s="153"/>
      <c r="X70" s="153"/>
      <c r="Y70" s="153"/>
      <c r="Z70" s="153"/>
      <c r="AA70" s="153"/>
    </row>
    <row r="71" spans="1:27" ht="11.25" customHeight="1">
      <c r="A71" s="153"/>
      <c r="B71" s="154"/>
      <c r="C71" s="155"/>
      <c r="D71" s="156"/>
      <c r="E71" s="153"/>
      <c r="F71" s="156"/>
      <c r="G71" s="153"/>
      <c r="H71" s="153"/>
      <c r="I71" s="155"/>
      <c r="J71" s="153"/>
      <c r="K71" s="155"/>
      <c r="L71" s="155"/>
      <c r="M71" s="155"/>
      <c r="N71" s="155"/>
      <c r="O71" s="153"/>
      <c r="P71" s="153"/>
      <c r="Q71" s="153"/>
      <c r="R71" s="153"/>
      <c r="S71" s="153"/>
      <c r="T71" s="153"/>
      <c r="U71" s="153"/>
      <c r="V71" s="153"/>
      <c r="W71" s="153"/>
      <c r="X71" s="153"/>
      <c r="Y71" s="153"/>
      <c r="Z71" s="153"/>
      <c r="AA71" s="153"/>
    </row>
    <row r="72" spans="1:27" ht="11.25" customHeight="1">
      <c r="A72" s="153"/>
      <c r="B72" s="154"/>
      <c r="C72" s="155"/>
      <c r="D72" s="156"/>
      <c r="E72" s="153"/>
      <c r="F72" s="156"/>
      <c r="G72" s="153"/>
      <c r="H72" s="153"/>
      <c r="I72" s="155"/>
      <c r="J72" s="153"/>
      <c r="K72" s="155"/>
      <c r="L72" s="155"/>
      <c r="M72" s="155"/>
      <c r="N72" s="155"/>
      <c r="O72" s="153"/>
      <c r="P72" s="153"/>
      <c r="Q72" s="153"/>
      <c r="R72" s="153"/>
      <c r="S72" s="153"/>
      <c r="T72" s="153"/>
      <c r="U72" s="153"/>
      <c r="V72" s="153"/>
      <c r="W72" s="153"/>
      <c r="X72" s="153"/>
      <c r="Y72" s="153"/>
      <c r="Z72" s="153"/>
      <c r="AA72" s="153"/>
    </row>
    <row r="73" spans="1:27" ht="11.25" customHeight="1">
      <c r="A73" s="153"/>
      <c r="B73" s="154"/>
      <c r="C73" s="155"/>
      <c r="D73" s="156"/>
      <c r="E73" s="153"/>
      <c r="F73" s="156"/>
      <c r="G73" s="153"/>
      <c r="H73" s="153"/>
      <c r="I73" s="155"/>
      <c r="J73" s="153"/>
      <c r="K73" s="155"/>
      <c r="L73" s="155"/>
      <c r="M73" s="155"/>
      <c r="N73" s="155"/>
      <c r="O73" s="153"/>
      <c r="P73" s="153"/>
      <c r="Q73" s="153"/>
      <c r="R73" s="153"/>
      <c r="S73" s="153"/>
      <c r="T73" s="153"/>
      <c r="U73" s="153"/>
      <c r="V73" s="153"/>
      <c r="W73" s="153"/>
      <c r="X73" s="153"/>
      <c r="Y73" s="153"/>
      <c r="Z73" s="153"/>
      <c r="AA73" s="153"/>
    </row>
    <row r="74" spans="1:27" ht="11.25" customHeight="1">
      <c r="A74" s="153"/>
      <c r="B74" s="154"/>
      <c r="C74" s="155"/>
      <c r="D74" s="156"/>
      <c r="E74" s="153"/>
      <c r="F74" s="156"/>
      <c r="G74" s="153"/>
      <c r="H74" s="153"/>
      <c r="I74" s="155"/>
      <c r="J74" s="153"/>
      <c r="K74" s="155"/>
      <c r="L74" s="155"/>
      <c r="M74" s="155"/>
      <c r="N74" s="155"/>
      <c r="O74" s="153"/>
      <c r="P74" s="153"/>
      <c r="Q74" s="153"/>
      <c r="R74" s="153"/>
      <c r="S74" s="153"/>
      <c r="T74" s="153"/>
      <c r="U74" s="153"/>
      <c r="V74" s="153"/>
      <c r="W74" s="153"/>
      <c r="X74" s="153"/>
      <c r="Y74" s="153"/>
      <c r="Z74" s="153"/>
      <c r="AA74" s="153"/>
    </row>
    <row r="75" spans="1:27" ht="11.25" customHeight="1">
      <c r="A75" s="153"/>
      <c r="B75" s="154"/>
      <c r="C75" s="155"/>
      <c r="D75" s="156"/>
      <c r="E75" s="153"/>
      <c r="F75" s="156"/>
      <c r="G75" s="153"/>
      <c r="H75" s="153"/>
      <c r="I75" s="155"/>
      <c r="J75" s="153"/>
      <c r="K75" s="155"/>
      <c r="L75" s="155"/>
      <c r="M75" s="155"/>
      <c r="N75" s="155"/>
      <c r="O75" s="153"/>
      <c r="P75" s="153"/>
      <c r="Q75" s="153"/>
      <c r="R75" s="153"/>
      <c r="S75" s="153"/>
      <c r="T75" s="153"/>
      <c r="U75" s="153"/>
      <c r="V75" s="153"/>
      <c r="W75" s="153"/>
      <c r="X75" s="153"/>
      <c r="Y75" s="153"/>
      <c r="Z75" s="153"/>
      <c r="AA75" s="153"/>
    </row>
    <row r="76" spans="1:27" ht="11.25" customHeight="1">
      <c r="A76" s="153"/>
      <c r="B76" s="154"/>
      <c r="C76" s="155"/>
      <c r="D76" s="156"/>
      <c r="E76" s="153"/>
      <c r="F76" s="156"/>
      <c r="G76" s="153"/>
      <c r="H76" s="153"/>
      <c r="I76" s="155"/>
      <c r="J76" s="153"/>
      <c r="K76" s="155"/>
      <c r="L76" s="155"/>
      <c r="M76" s="155"/>
      <c r="N76" s="155"/>
      <c r="O76" s="153"/>
      <c r="P76" s="153"/>
      <c r="Q76" s="153"/>
      <c r="R76" s="153"/>
      <c r="S76" s="153"/>
      <c r="T76" s="153"/>
      <c r="U76" s="153"/>
      <c r="V76" s="153"/>
      <c r="W76" s="153"/>
      <c r="X76" s="153"/>
      <c r="Y76" s="153"/>
      <c r="Z76" s="153"/>
      <c r="AA76" s="153"/>
    </row>
    <row r="77" spans="1:27" ht="11.25" customHeight="1">
      <c r="A77" s="153"/>
      <c r="B77" s="154"/>
      <c r="C77" s="155"/>
      <c r="D77" s="156"/>
      <c r="E77" s="153"/>
      <c r="F77" s="156"/>
      <c r="G77" s="153"/>
      <c r="H77" s="153"/>
      <c r="I77" s="155"/>
      <c r="J77" s="153"/>
      <c r="K77" s="155"/>
      <c r="L77" s="155"/>
      <c r="M77" s="155"/>
      <c r="N77" s="155"/>
      <c r="O77" s="153"/>
      <c r="P77" s="153"/>
      <c r="Q77" s="153"/>
      <c r="R77" s="153"/>
      <c r="S77" s="153"/>
      <c r="T77" s="153"/>
      <c r="U77" s="153"/>
      <c r="V77" s="153"/>
      <c r="W77" s="153"/>
      <c r="X77" s="153"/>
      <c r="Y77" s="153"/>
      <c r="Z77" s="153"/>
      <c r="AA77" s="153"/>
    </row>
    <row r="78" spans="1:27" ht="11.25" customHeight="1">
      <c r="A78" s="153"/>
      <c r="B78" s="154"/>
      <c r="C78" s="155"/>
      <c r="D78" s="156"/>
      <c r="E78" s="153"/>
      <c r="F78" s="156"/>
      <c r="G78" s="153"/>
      <c r="H78" s="153"/>
      <c r="I78" s="155"/>
      <c r="J78" s="153"/>
      <c r="K78" s="155"/>
      <c r="L78" s="155"/>
      <c r="M78" s="155"/>
      <c r="N78" s="155"/>
      <c r="O78" s="153"/>
      <c r="P78" s="153"/>
      <c r="Q78" s="153"/>
      <c r="R78" s="153"/>
      <c r="S78" s="153"/>
      <c r="T78" s="153"/>
      <c r="U78" s="153"/>
      <c r="V78" s="153"/>
      <c r="W78" s="153"/>
      <c r="X78" s="153"/>
      <c r="Y78" s="153"/>
      <c r="Z78" s="153"/>
      <c r="AA78" s="153"/>
    </row>
    <row r="79" spans="1:27" ht="11.25" customHeight="1">
      <c r="A79" s="153"/>
      <c r="B79" s="154"/>
      <c r="C79" s="155"/>
      <c r="D79" s="156"/>
      <c r="E79" s="153"/>
      <c r="F79" s="156"/>
      <c r="G79" s="153"/>
      <c r="H79" s="153"/>
      <c r="I79" s="155"/>
      <c r="J79" s="153"/>
      <c r="K79" s="155"/>
      <c r="L79" s="155"/>
      <c r="M79" s="155"/>
      <c r="N79" s="155"/>
      <c r="O79" s="153"/>
      <c r="P79" s="153"/>
      <c r="Q79" s="153"/>
      <c r="R79" s="153"/>
      <c r="S79" s="153"/>
      <c r="T79" s="153"/>
      <c r="U79" s="153"/>
      <c r="V79" s="153"/>
      <c r="W79" s="153"/>
      <c r="X79" s="153"/>
      <c r="Y79" s="153"/>
      <c r="Z79" s="153"/>
      <c r="AA79" s="153"/>
    </row>
    <row r="80" spans="1:27" ht="11.25" customHeight="1">
      <c r="A80" s="153"/>
      <c r="B80" s="154"/>
      <c r="C80" s="155"/>
      <c r="D80" s="156"/>
      <c r="E80" s="153"/>
      <c r="F80" s="156"/>
      <c r="G80" s="153"/>
      <c r="H80" s="153"/>
      <c r="I80" s="155"/>
      <c r="J80" s="153"/>
      <c r="K80" s="155"/>
      <c r="L80" s="155"/>
      <c r="M80" s="155"/>
      <c r="N80" s="155"/>
      <c r="O80" s="153"/>
      <c r="P80" s="153"/>
      <c r="Q80" s="153"/>
      <c r="R80" s="153"/>
      <c r="S80" s="153"/>
      <c r="T80" s="153"/>
      <c r="U80" s="153"/>
      <c r="V80" s="153"/>
      <c r="W80" s="153"/>
      <c r="X80" s="153"/>
      <c r="Y80" s="153"/>
      <c r="Z80" s="153"/>
      <c r="AA80" s="153"/>
    </row>
    <row r="81" spans="1:27" ht="11.25" customHeight="1">
      <c r="A81" s="153"/>
      <c r="B81" s="154"/>
      <c r="C81" s="155"/>
      <c r="D81" s="156"/>
      <c r="E81" s="153"/>
      <c r="F81" s="156"/>
      <c r="G81" s="153"/>
      <c r="H81" s="153"/>
      <c r="I81" s="155"/>
      <c r="J81" s="153"/>
      <c r="K81" s="155"/>
      <c r="L81" s="155"/>
      <c r="M81" s="155"/>
      <c r="N81" s="155"/>
      <c r="O81" s="153"/>
      <c r="P81" s="153"/>
      <c r="Q81" s="153"/>
      <c r="R81" s="153"/>
      <c r="S81" s="153"/>
      <c r="T81" s="153"/>
      <c r="U81" s="153"/>
      <c r="V81" s="153"/>
      <c r="W81" s="153"/>
      <c r="X81" s="153"/>
      <c r="Y81" s="153"/>
      <c r="Z81" s="153"/>
      <c r="AA81" s="153"/>
    </row>
    <row r="82" spans="1:27" ht="11.25" customHeight="1">
      <c r="A82" s="153"/>
      <c r="B82" s="154"/>
      <c r="C82" s="155"/>
      <c r="D82" s="156"/>
      <c r="E82" s="153"/>
      <c r="F82" s="156"/>
      <c r="G82" s="153"/>
      <c r="H82" s="153"/>
      <c r="I82" s="155"/>
      <c r="J82" s="153"/>
      <c r="K82" s="155"/>
      <c r="L82" s="155"/>
      <c r="M82" s="155"/>
      <c r="N82" s="155"/>
      <c r="O82" s="153"/>
      <c r="P82" s="153"/>
      <c r="Q82" s="153"/>
      <c r="R82" s="153"/>
      <c r="S82" s="153"/>
      <c r="T82" s="153"/>
      <c r="U82" s="153"/>
      <c r="V82" s="153"/>
      <c r="W82" s="153"/>
      <c r="X82" s="153"/>
      <c r="Y82" s="153"/>
      <c r="Z82" s="153"/>
      <c r="AA82" s="153"/>
    </row>
    <row r="83" spans="1:27" ht="11.25" customHeight="1">
      <c r="A83" s="153"/>
      <c r="B83" s="154"/>
      <c r="C83" s="155"/>
      <c r="D83" s="156"/>
      <c r="E83" s="153"/>
      <c r="F83" s="156"/>
      <c r="G83" s="153"/>
      <c r="H83" s="153"/>
      <c r="I83" s="155"/>
      <c r="J83" s="153"/>
      <c r="K83" s="155"/>
      <c r="L83" s="155"/>
      <c r="M83" s="155"/>
      <c r="N83" s="155"/>
      <c r="O83" s="153"/>
      <c r="P83" s="153"/>
      <c r="Q83" s="153"/>
      <c r="R83" s="153"/>
      <c r="S83" s="153"/>
      <c r="T83" s="153"/>
      <c r="U83" s="153"/>
      <c r="V83" s="153"/>
      <c r="W83" s="153"/>
      <c r="X83" s="153"/>
      <c r="Y83" s="153"/>
      <c r="Z83" s="153"/>
      <c r="AA83" s="153"/>
    </row>
    <row r="84" spans="1:27" ht="11.25" customHeight="1">
      <c r="A84" s="153"/>
      <c r="B84" s="154"/>
      <c r="C84" s="155"/>
      <c r="D84" s="156"/>
      <c r="E84" s="153"/>
      <c r="F84" s="156"/>
      <c r="G84" s="153"/>
      <c r="H84" s="153"/>
      <c r="I84" s="155"/>
      <c r="J84" s="153"/>
      <c r="K84" s="155"/>
      <c r="L84" s="155"/>
      <c r="M84" s="155"/>
      <c r="N84" s="155"/>
      <c r="O84" s="153"/>
      <c r="P84" s="153"/>
      <c r="Q84" s="153"/>
      <c r="R84" s="153"/>
      <c r="S84" s="153"/>
      <c r="T84" s="153"/>
      <c r="U84" s="153"/>
      <c r="V84" s="153"/>
      <c r="W84" s="153"/>
      <c r="X84" s="153"/>
      <c r="Y84" s="153"/>
      <c r="Z84" s="153"/>
      <c r="AA84" s="153"/>
    </row>
    <row r="85" spans="1:27" ht="11.25" customHeight="1">
      <c r="A85" s="153"/>
      <c r="B85" s="154"/>
      <c r="C85" s="155"/>
      <c r="D85" s="156"/>
      <c r="E85" s="153"/>
      <c r="F85" s="156"/>
      <c r="G85" s="153"/>
      <c r="H85" s="153"/>
      <c r="I85" s="155"/>
      <c r="J85" s="153"/>
      <c r="K85" s="155"/>
      <c r="L85" s="155"/>
      <c r="M85" s="155"/>
      <c r="N85" s="155"/>
      <c r="O85" s="153"/>
      <c r="P85" s="153"/>
      <c r="Q85" s="153"/>
      <c r="R85" s="153"/>
      <c r="S85" s="153"/>
      <c r="T85" s="153"/>
      <c r="U85" s="153"/>
      <c r="V85" s="153"/>
      <c r="W85" s="153"/>
      <c r="X85" s="153"/>
      <c r="Y85" s="153"/>
      <c r="Z85" s="153"/>
      <c r="AA85" s="153"/>
    </row>
    <row r="86" spans="1:27" ht="11.25" customHeight="1">
      <c r="A86" s="153"/>
      <c r="B86" s="154"/>
      <c r="C86" s="155"/>
      <c r="D86" s="156"/>
      <c r="E86" s="153"/>
      <c r="F86" s="156"/>
      <c r="G86" s="153"/>
      <c r="H86" s="153"/>
      <c r="I86" s="155"/>
      <c r="J86" s="153"/>
      <c r="K86" s="155"/>
      <c r="L86" s="155"/>
      <c r="M86" s="155"/>
      <c r="N86" s="155"/>
      <c r="O86" s="153"/>
      <c r="P86" s="153"/>
      <c r="Q86" s="153"/>
      <c r="R86" s="153"/>
      <c r="S86" s="153"/>
      <c r="T86" s="153"/>
      <c r="U86" s="153"/>
      <c r="V86" s="153"/>
      <c r="W86" s="153"/>
      <c r="X86" s="153"/>
      <c r="Y86" s="153"/>
      <c r="Z86" s="153"/>
      <c r="AA86" s="153"/>
    </row>
    <row r="87" spans="1:27" ht="11.25" customHeight="1">
      <c r="A87" s="153"/>
      <c r="B87" s="154"/>
      <c r="C87" s="155"/>
      <c r="D87" s="156"/>
      <c r="E87" s="153"/>
      <c r="F87" s="156"/>
      <c r="G87" s="153"/>
      <c r="H87" s="153"/>
      <c r="I87" s="155"/>
      <c r="J87" s="153"/>
      <c r="K87" s="155"/>
      <c r="L87" s="155"/>
      <c r="M87" s="155"/>
      <c r="N87" s="155"/>
      <c r="O87" s="153"/>
      <c r="P87" s="153"/>
      <c r="Q87" s="153"/>
      <c r="R87" s="153"/>
      <c r="S87" s="153"/>
      <c r="T87" s="153"/>
      <c r="U87" s="153"/>
      <c r="V87" s="153"/>
      <c r="W87" s="153"/>
      <c r="X87" s="153"/>
      <c r="Y87" s="153"/>
      <c r="Z87" s="153"/>
      <c r="AA87" s="153"/>
    </row>
    <row r="88" spans="1:27" ht="11.25" customHeight="1">
      <c r="A88" s="153"/>
      <c r="B88" s="154"/>
      <c r="C88" s="155"/>
      <c r="D88" s="156"/>
      <c r="E88" s="153"/>
      <c r="F88" s="156"/>
      <c r="G88" s="153"/>
      <c r="H88" s="153"/>
      <c r="I88" s="155"/>
      <c r="J88" s="153"/>
      <c r="K88" s="155"/>
      <c r="L88" s="155"/>
      <c r="M88" s="155"/>
      <c r="N88" s="155"/>
      <c r="O88" s="153"/>
      <c r="P88" s="153"/>
      <c r="Q88" s="153"/>
      <c r="R88" s="153"/>
      <c r="S88" s="153"/>
      <c r="T88" s="153"/>
      <c r="U88" s="153"/>
      <c r="V88" s="153"/>
      <c r="W88" s="153"/>
      <c r="X88" s="153"/>
      <c r="Y88" s="153"/>
      <c r="Z88" s="153"/>
      <c r="AA88" s="153"/>
    </row>
    <row r="89" spans="1:27" ht="11.25" customHeight="1">
      <c r="A89" s="153"/>
      <c r="B89" s="154"/>
      <c r="C89" s="155"/>
      <c r="D89" s="156"/>
      <c r="E89" s="153"/>
      <c r="F89" s="156"/>
      <c r="G89" s="153"/>
      <c r="H89" s="153"/>
      <c r="I89" s="155"/>
      <c r="J89" s="153"/>
      <c r="K89" s="155"/>
      <c r="L89" s="155"/>
      <c r="M89" s="155"/>
      <c r="N89" s="155"/>
      <c r="O89" s="153"/>
      <c r="P89" s="153"/>
      <c r="Q89" s="153"/>
      <c r="R89" s="153"/>
      <c r="S89" s="153"/>
      <c r="T89" s="153"/>
      <c r="U89" s="153"/>
      <c r="V89" s="153"/>
      <c r="W89" s="153"/>
      <c r="X89" s="153"/>
      <c r="Y89" s="153"/>
      <c r="Z89" s="153"/>
      <c r="AA89" s="153"/>
    </row>
    <row r="90" spans="1:27" ht="11.25" customHeight="1">
      <c r="A90" s="153"/>
      <c r="B90" s="154"/>
      <c r="C90" s="155"/>
      <c r="D90" s="156"/>
      <c r="E90" s="153"/>
      <c r="F90" s="156"/>
      <c r="G90" s="153"/>
      <c r="H90" s="153"/>
      <c r="I90" s="155"/>
      <c r="J90" s="153"/>
      <c r="K90" s="155"/>
      <c r="L90" s="155"/>
      <c r="M90" s="155"/>
      <c r="N90" s="155"/>
      <c r="O90" s="153"/>
      <c r="P90" s="153"/>
      <c r="Q90" s="153"/>
      <c r="R90" s="153"/>
      <c r="S90" s="153"/>
      <c r="T90" s="153"/>
      <c r="U90" s="153"/>
      <c r="V90" s="153"/>
      <c r="W90" s="153"/>
      <c r="X90" s="153"/>
      <c r="Y90" s="153"/>
      <c r="Z90" s="153"/>
      <c r="AA90" s="153"/>
    </row>
    <row r="91" spans="1:27" ht="11.25" customHeight="1">
      <c r="A91" s="153"/>
      <c r="B91" s="154"/>
      <c r="C91" s="155"/>
      <c r="D91" s="156"/>
      <c r="E91" s="153"/>
      <c r="F91" s="156"/>
      <c r="G91" s="153"/>
      <c r="H91" s="153"/>
      <c r="I91" s="155"/>
      <c r="J91" s="153"/>
      <c r="K91" s="155"/>
      <c r="L91" s="155"/>
      <c r="M91" s="155"/>
      <c r="N91" s="155"/>
      <c r="O91" s="153"/>
      <c r="P91" s="153"/>
      <c r="Q91" s="153"/>
      <c r="R91" s="153"/>
      <c r="S91" s="153"/>
      <c r="T91" s="153"/>
      <c r="U91" s="153"/>
      <c r="V91" s="153"/>
      <c r="W91" s="153"/>
      <c r="X91" s="153"/>
      <c r="Y91" s="153"/>
      <c r="Z91" s="153"/>
      <c r="AA91" s="153"/>
    </row>
    <row r="92" spans="1:27" ht="11.25" customHeight="1">
      <c r="A92" s="153"/>
      <c r="B92" s="154"/>
      <c r="C92" s="155"/>
      <c r="D92" s="156"/>
      <c r="E92" s="153"/>
      <c r="F92" s="156"/>
      <c r="G92" s="153"/>
      <c r="H92" s="153"/>
      <c r="I92" s="155"/>
      <c r="J92" s="153"/>
      <c r="K92" s="155"/>
      <c r="L92" s="155"/>
      <c r="M92" s="155"/>
      <c r="N92" s="155"/>
      <c r="O92" s="153"/>
      <c r="P92" s="153"/>
      <c r="Q92" s="153"/>
      <c r="R92" s="153"/>
      <c r="S92" s="153"/>
      <c r="T92" s="153"/>
      <c r="U92" s="153"/>
      <c r="V92" s="153"/>
      <c r="W92" s="153"/>
      <c r="X92" s="153"/>
      <c r="Y92" s="153"/>
      <c r="Z92" s="153"/>
      <c r="AA92" s="153"/>
    </row>
    <row r="93" spans="1:27" ht="11.25" customHeight="1">
      <c r="A93" s="153"/>
      <c r="B93" s="154"/>
      <c r="C93" s="155"/>
      <c r="D93" s="156"/>
      <c r="E93" s="153"/>
      <c r="F93" s="156"/>
      <c r="G93" s="153"/>
      <c r="H93" s="153"/>
      <c r="I93" s="155"/>
      <c r="J93" s="153"/>
      <c r="K93" s="155"/>
      <c r="L93" s="155"/>
      <c r="M93" s="155"/>
      <c r="N93" s="155"/>
      <c r="O93" s="153"/>
      <c r="P93" s="153"/>
      <c r="Q93" s="153"/>
      <c r="R93" s="153"/>
      <c r="S93" s="153"/>
      <c r="T93" s="153"/>
      <c r="U93" s="153"/>
      <c r="V93" s="153"/>
      <c r="W93" s="153"/>
      <c r="X93" s="153"/>
      <c r="Y93" s="153"/>
      <c r="Z93" s="153"/>
      <c r="AA93" s="153"/>
    </row>
    <row r="94" spans="1:27" ht="11.25" customHeight="1">
      <c r="A94" s="153"/>
      <c r="B94" s="154"/>
      <c r="C94" s="155"/>
      <c r="D94" s="156"/>
      <c r="E94" s="153"/>
      <c r="F94" s="156"/>
      <c r="G94" s="153"/>
      <c r="H94" s="153"/>
      <c r="I94" s="155"/>
      <c r="J94" s="153"/>
      <c r="K94" s="155"/>
      <c r="L94" s="155"/>
      <c r="M94" s="155"/>
      <c r="N94" s="155"/>
      <c r="O94" s="153"/>
      <c r="P94" s="153"/>
      <c r="Q94" s="153"/>
      <c r="R94" s="153"/>
      <c r="S94" s="153"/>
      <c r="T94" s="153"/>
      <c r="U94" s="153"/>
      <c r="V94" s="153"/>
      <c r="W94" s="153"/>
      <c r="X94" s="153"/>
      <c r="Y94" s="153"/>
      <c r="Z94" s="153"/>
      <c r="AA94" s="153"/>
    </row>
    <row r="95" spans="1:27" ht="11.25" customHeight="1">
      <c r="A95" s="153"/>
      <c r="B95" s="154"/>
      <c r="C95" s="155"/>
      <c r="D95" s="156"/>
      <c r="E95" s="153"/>
      <c r="F95" s="156"/>
      <c r="G95" s="153"/>
      <c r="H95" s="153"/>
      <c r="I95" s="155"/>
      <c r="J95" s="153"/>
      <c r="K95" s="155"/>
      <c r="L95" s="155"/>
      <c r="M95" s="155"/>
      <c r="N95" s="155"/>
      <c r="O95" s="153"/>
      <c r="P95" s="153"/>
      <c r="Q95" s="153"/>
      <c r="R95" s="153"/>
      <c r="S95" s="153"/>
      <c r="T95" s="153"/>
      <c r="U95" s="153"/>
      <c r="V95" s="153"/>
      <c r="W95" s="153"/>
      <c r="X95" s="153"/>
      <c r="Y95" s="153"/>
      <c r="Z95" s="153"/>
      <c r="AA95" s="153"/>
    </row>
    <row r="96" spans="1:27" ht="11.25" customHeight="1">
      <c r="A96" s="153"/>
      <c r="B96" s="154"/>
      <c r="C96" s="155"/>
      <c r="D96" s="156"/>
      <c r="E96" s="153"/>
      <c r="F96" s="156"/>
      <c r="G96" s="153"/>
      <c r="H96" s="153"/>
      <c r="I96" s="155"/>
      <c r="J96" s="153"/>
      <c r="K96" s="155"/>
      <c r="L96" s="155"/>
      <c r="M96" s="155"/>
      <c r="N96" s="155"/>
      <c r="O96" s="153"/>
      <c r="P96" s="153"/>
      <c r="Q96" s="153"/>
      <c r="R96" s="153"/>
      <c r="S96" s="153"/>
      <c r="T96" s="153"/>
      <c r="U96" s="153"/>
      <c r="V96" s="153"/>
      <c r="W96" s="153"/>
      <c r="X96" s="153"/>
      <c r="Y96" s="153"/>
      <c r="Z96" s="153"/>
      <c r="AA96" s="153"/>
    </row>
    <row r="97" spans="1:27" ht="11.25" customHeight="1">
      <c r="A97" s="153"/>
      <c r="B97" s="154"/>
      <c r="C97" s="155"/>
      <c r="D97" s="156"/>
      <c r="E97" s="153"/>
      <c r="F97" s="156"/>
      <c r="G97" s="153"/>
      <c r="H97" s="153"/>
      <c r="I97" s="155"/>
      <c r="J97" s="153"/>
      <c r="K97" s="155"/>
      <c r="L97" s="155"/>
      <c r="M97" s="155"/>
      <c r="N97" s="155"/>
      <c r="O97" s="153"/>
      <c r="P97" s="153"/>
      <c r="Q97" s="153"/>
      <c r="R97" s="153"/>
      <c r="S97" s="153"/>
      <c r="T97" s="153"/>
      <c r="U97" s="153"/>
      <c r="V97" s="153"/>
      <c r="W97" s="153"/>
      <c r="X97" s="153"/>
      <c r="Y97" s="153"/>
      <c r="Z97" s="153"/>
      <c r="AA97" s="153"/>
    </row>
    <row r="98" spans="1:27" ht="11.25" customHeight="1">
      <c r="A98" s="153"/>
      <c r="B98" s="154"/>
      <c r="C98" s="155"/>
      <c r="D98" s="156"/>
      <c r="E98" s="153"/>
      <c r="F98" s="156"/>
      <c r="G98" s="153"/>
      <c r="H98" s="153"/>
      <c r="I98" s="155"/>
      <c r="J98" s="153"/>
      <c r="K98" s="155"/>
      <c r="L98" s="155"/>
      <c r="M98" s="155"/>
      <c r="N98" s="155"/>
      <c r="O98" s="153"/>
      <c r="P98" s="153"/>
      <c r="Q98" s="153"/>
      <c r="R98" s="153"/>
      <c r="S98" s="153"/>
      <c r="T98" s="153"/>
      <c r="U98" s="153"/>
      <c r="V98" s="153"/>
      <c r="W98" s="153"/>
      <c r="X98" s="153"/>
      <c r="Y98" s="153"/>
      <c r="Z98" s="153"/>
      <c r="AA98" s="153"/>
    </row>
    <row r="99" spans="1:27" ht="11.25" customHeight="1">
      <c r="A99" s="153"/>
      <c r="B99" s="154"/>
      <c r="C99" s="155"/>
      <c r="D99" s="156"/>
      <c r="E99" s="153"/>
      <c r="F99" s="156"/>
      <c r="G99" s="153"/>
      <c r="H99" s="153"/>
      <c r="I99" s="155"/>
      <c r="J99" s="153"/>
      <c r="K99" s="155"/>
      <c r="L99" s="155"/>
      <c r="M99" s="155"/>
      <c r="N99" s="155"/>
      <c r="O99" s="153"/>
      <c r="P99" s="153"/>
      <c r="Q99" s="153"/>
      <c r="R99" s="153"/>
      <c r="S99" s="153"/>
      <c r="T99" s="153"/>
      <c r="U99" s="153"/>
      <c r="V99" s="153"/>
      <c r="W99" s="153"/>
      <c r="X99" s="153"/>
      <c r="Y99" s="153"/>
      <c r="Z99" s="153"/>
      <c r="AA99" s="153"/>
    </row>
    <row r="100" spans="1:27" ht="11.25" customHeight="1">
      <c r="A100" s="153"/>
      <c r="B100" s="154"/>
      <c r="C100" s="155"/>
      <c r="D100" s="156"/>
      <c r="E100" s="153"/>
      <c r="F100" s="156"/>
      <c r="G100" s="153"/>
      <c r="H100" s="153"/>
      <c r="I100" s="155"/>
      <c r="J100" s="153"/>
      <c r="K100" s="155"/>
      <c r="L100" s="155"/>
      <c r="M100" s="155"/>
      <c r="N100" s="155"/>
      <c r="O100" s="153"/>
      <c r="P100" s="153"/>
      <c r="Q100" s="153"/>
      <c r="R100" s="153"/>
      <c r="S100" s="153"/>
      <c r="T100" s="153"/>
      <c r="U100" s="153"/>
      <c r="V100" s="153"/>
      <c r="W100" s="153"/>
      <c r="X100" s="153"/>
      <c r="Y100" s="153"/>
      <c r="Z100" s="153"/>
      <c r="AA100" s="153"/>
    </row>
    <row r="101" spans="1:27" ht="11.25" customHeight="1">
      <c r="A101" s="153"/>
      <c r="B101" s="154"/>
      <c r="C101" s="155"/>
      <c r="D101" s="156"/>
      <c r="E101" s="153"/>
      <c r="F101" s="156"/>
      <c r="G101" s="153"/>
      <c r="H101" s="153"/>
      <c r="I101" s="155"/>
      <c r="J101" s="153"/>
      <c r="K101" s="155"/>
      <c r="L101" s="155"/>
      <c r="M101" s="155"/>
      <c r="N101" s="155"/>
      <c r="O101" s="153"/>
      <c r="P101" s="153"/>
      <c r="Q101" s="153"/>
      <c r="R101" s="153"/>
      <c r="S101" s="153"/>
      <c r="T101" s="153"/>
      <c r="U101" s="153"/>
      <c r="V101" s="153"/>
      <c r="W101" s="153"/>
      <c r="X101" s="153"/>
      <c r="Y101" s="153"/>
      <c r="Z101" s="153"/>
      <c r="AA101" s="153"/>
    </row>
    <row r="102" spans="1:27" ht="11.25" customHeight="1">
      <c r="A102" s="153"/>
      <c r="B102" s="154"/>
      <c r="C102" s="155"/>
      <c r="D102" s="156"/>
      <c r="E102" s="153"/>
      <c r="F102" s="156"/>
      <c r="G102" s="153"/>
      <c r="H102" s="153"/>
      <c r="I102" s="155"/>
      <c r="J102" s="153"/>
      <c r="K102" s="155"/>
      <c r="L102" s="155"/>
      <c r="M102" s="155"/>
      <c r="N102" s="155"/>
      <c r="O102" s="153"/>
      <c r="P102" s="153"/>
      <c r="Q102" s="153"/>
      <c r="R102" s="153"/>
      <c r="S102" s="153"/>
      <c r="T102" s="153"/>
      <c r="U102" s="153"/>
      <c r="V102" s="153"/>
      <c r="W102" s="153"/>
      <c r="X102" s="153"/>
      <c r="Y102" s="153"/>
      <c r="Z102" s="153"/>
      <c r="AA102" s="153"/>
    </row>
    <row r="103" spans="1:27" ht="11.25" customHeight="1">
      <c r="A103" s="153"/>
      <c r="B103" s="154"/>
      <c r="C103" s="155"/>
      <c r="D103" s="156"/>
      <c r="E103" s="153"/>
      <c r="F103" s="156"/>
      <c r="G103" s="153"/>
      <c r="H103" s="153"/>
      <c r="I103" s="155"/>
      <c r="J103" s="153"/>
      <c r="K103" s="155"/>
      <c r="L103" s="155"/>
      <c r="M103" s="155"/>
      <c r="N103" s="155"/>
      <c r="O103" s="153"/>
      <c r="P103" s="153"/>
      <c r="Q103" s="153"/>
      <c r="R103" s="153"/>
      <c r="S103" s="153"/>
      <c r="T103" s="153"/>
      <c r="U103" s="153"/>
      <c r="V103" s="153"/>
      <c r="W103" s="153"/>
      <c r="X103" s="153"/>
      <c r="Y103" s="153"/>
      <c r="Z103" s="153"/>
      <c r="AA103" s="153"/>
    </row>
    <row r="104" spans="1:27" ht="11.25" customHeight="1">
      <c r="A104" s="153"/>
      <c r="B104" s="154"/>
      <c r="C104" s="155"/>
      <c r="D104" s="156"/>
      <c r="E104" s="153"/>
      <c r="F104" s="156"/>
      <c r="G104" s="153"/>
      <c r="H104" s="153"/>
      <c r="I104" s="155"/>
      <c r="J104" s="153"/>
      <c r="K104" s="155"/>
      <c r="L104" s="155"/>
      <c r="M104" s="155"/>
      <c r="N104" s="155"/>
      <c r="O104" s="153"/>
      <c r="P104" s="153"/>
      <c r="Q104" s="153"/>
      <c r="R104" s="153"/>
      <c r="S104" s="153"/>
      <c r="T104" s="153"/>
      <c r="U104" s="153"/>
      <c r="V104" s="153"/>
      <c r="W104" s="153"/>
      <c r="X104" s="153"/>
      <c r="Y104" s="153"/>
      <c r="Z104" s="153"/>
      <c r="AA104" s="153"/>
    </row>
    <row r="105" spans="1:27" ht="11.25" customHeight="1">
      <c r="A105" s="153"/>
      <c r="B105" s="154"/>
      <c r="C105" s="155"/>
      <c r="D105" s="156"/>
      <c r="E105" s="153"/>
      <c r="F105" s="156"/>
      <c r="G105" s="153"/>
      <c r="H105" s="153"/>
      <c r="I105" s="155"/>
      <c r="J105" s="153"/>
      <c r="K105" s="155"/>
      <c r="L105" s="155"/>
      <c r="M105" s="155"/>
      <c r="N105" s="155"/>
      <c r="O105" s="153"/>
      <c r="P105" s="153"/>
      <c r="Q105" s="153"/>
      <c r="R105" s="153"/>
      <c r="S105" s="153"/>
      <c r="T105" s="153"/>
      <c r="U105" s="153"/>
      <c r="V105" s="153"/>
      <c r="W105" s="153"/>
      <c r="X105" s="153"/>
      <c r="Y105" s="153"/>
      <c r="Z105" s="153"/>
      <c r="AA105" s="153"/>
    </row>
    <row r="106" spans="1:27" ht="11.25" customHeight="1">
      <c r="A106" s="153"/>
      <c r="B106" s="154"/>
      <c r="C106" s="155"/>
      <c r="D106" s="156"/>
      <c r="E106" s="153"/>
      <c r="F106" s="156"/>
      <c r="G106" s="153"/>
      <c r="H106" s="153"/>
      <c r="I106" s="155"/>
      <c r="J106" s="153"/>
      <c r="K106" s="155"/>
      <c r="L106" s="155"/>
      <c r="M106" s="155"/>
      <c r="N106" s="155"/>
      <c r="O106" s="153"/>
      <c r="P106" s="153"/>
      <c r="Q106" s="153"/>
      <c r="R106" s="153"/>
      <c r="S106" s="153"/>
      <c r="T106" s="153"/>
      <c r="U106" s="153"/>
      <c r="V106" s="153"/>
      <c r="W106" s="153"/>
      <c r="X106" s="153"/>
      <c r="Y106" s="153"/>
      <c r="Z106" s="153"/>
      <c r="AA106" s="153"/>
    </row>
    <row r="107" spans="1:27" ht="11.25" customHeight="1">
      <c r="A107" s="153"/>
      <c r="B107" s="154"/>
      <c r="C107" s="155"/>
      <c r="D107" s="156"/>
      <c r="E107" s="153"/>
      <c r="F107" s="156"/>
      <c r="G107" s="153"/>
      <c r="H107" s="153"/>
      <c r="I107" s="155"/>
      <c r="J107" s="153"/>
      <c r="K107" s="155"/>
      <c r="L107" s="155"/>
      <c r="M107" s="155"/>
      <c r="N107" s="155"/>
      <c r="O107" s="153"/>
      <c r="P107" s="153"/>
      <c r="Q107" s="153"/>
      <c r="R107" s="153"/>
      <c r="S107" s="153"/>
      <c r="T107" s="153"/>
      <c r="U107" s="153"/>
      <c r="V107" s="153"/>
      <c r="W107" s="153"/>
      <c r="X107" s="153"/>
      <c r="Y107" s="153"/>
      <c r="Z107" s="153"/>
      <c r="AA107" s="153"/>
    </row>
    <row r="108" spans="1:27" ht="11.25" customHeight="1">
      <c r="A108" s="153"/>
      <c r="B108" s="154"/>
      <c r="C108" s="155"/>
      <c r="D108" s="156"/>
      <c r="E108" s="153"/>
      <c r="F108" s="156"/>
      <c r="G108" s="153"/>
      <c r="H108" s="153"/>
      <c r="I108" s="155"/>
      <c r="J108" s="153"/>
      <c r="K108" s="155"/>
      <c r="L108" s="155"/>
      <c r="M108" s="155"/>
      <c r="N108" s="155"/>
      <c r="O108" s="153"/>
      <c r="P108" s="153"/>
      <c r="Q108" s="153"/>
      <c r="R108" s="153"/>
      <c r="S108" s="153"/>
      <c r="T108" s="153"/>
      <c r="U108" s="153"/>
      <c r="V108" s="153"/>
      <c r="W108" s="153"/>
      <c r="X108" s="153"/>
      <c r="Y108" s="153"/>
      <c r="Z108" s="153"/>
      <c r="AA108" s="153"/>
    </row>
    <row r="109" spans="1:27" ht="11.25" customHeight="1">
      <c r="A109" s="153"/>
      <c r="B109" s="154"/>
      <c r="C109" s="155"/>
      <c r="D109" s="156"/>
      <c r="E109" s="153"/>
      <c r="F109" s="156"/>
      <c r="G109" s="153"/>
      <c r="H109" s="153"/>
      <c r="I109" s="155"/>
      <c r="J109" s="153"/>
      <c r="K109" s="155"/>
      <c r="L109" s="155"/>
      <c r="M109" s="155"/>
      <c r="N109" s="155"/>
      <c r="O109" s="153"/>
      <c r="P109" s="153"/>
      <c r="Q109" s="153"/>
      <c r="R109" s="153"/>
      <c r="S109" s="153"/>
      <c r="T109" s="153"/>
      <c r="U109" s="153"/>
      <c r="V109" s="153"/>
      <c r="W109" s="153"/>
      <c r="X109" s="153"/>
      <c r="Y109" s="153"/>
      <c r="Z109" s="153"/>
      <c r="AA109" s="153"/>
    </row>
    <row r="110" spans="1:27" ht="11.25" customHeight="1">
      <c r="A110" s="153"/>
      <c r="B110" s="154"/>
      <c r="C110" s="155"/>
      <c r="D110" s="156"/>
      <c r="E110" s="153"/>
      <c r="F110" s="156"/>
      <c r="G110" s="153"/>
      <c r="H110" s="153"/>
      <c r="I110" s="155"/>
      <c r="J110" s="153"/>
      <c r="K110" s="155"/>
      <c r="L110" s="155"/>
      <c r="M110" s="155"/>
      <c r="N110" s="155"/>
      <c r="O110" s="153"/>
      <c r="P110" s="153"/>
      <c r="Q110" s="153"/>
      <c r="R110" s="153"/>
      <c r="S110" s="153"/>
      <c r="T110" s="153"/>
      <c r="U110" s="153"/>
      <c r="V110" s="153"/>
      <c r="W110" s="153"/>
      <c r="X110" s="153"/>
      <c r="Y110" s="153"/>
      <c r="Z110" s="153"/>
      <c r="AA110" s="153"/>
    </row>
    <row r="111" spans="1:27" ht="11.25" customHeight="1">
      <c r="A111" s="153"/>
      <c r="B111" s="154"/>
      <c r="C111" s="155"/>
      <c r="D111" s="156"/>
      <c r="E111" s="153"/>
      <c r="F111" s="156"/>
      <c r="G111" s="153"/>
      <c r="H111" s="153"/>
      <c r="I111" s="155"/>
      <c r="J111" s="153"/>
      <c r="K111" s="155"/>
      <c r="L111" s="155"/>
      <c r="M111" s="155"/>
      <c r="N111" s="155"/>
      <c r="O111" s="153"/>
      <c r="P111" s="153"/>
      <c r="Q111" s="153"/>
      <c r="R111" s="153"/>
      <c r="S111" s="153"/>
      <c r="T111" s="153"/>
      <c r="U111" s="153"/>
      <c r="V111" s="153"/>
      <c r="W111" s="153"/>
      <c r="X111" s="153"/>
      <c r="Y111" s="153"/>
      <c r="Z111" s="153"/>
      <c r="AA111" s="153"/>
    </row>
    <row r="112" spans="1:27" ht="11.25" customHeight="1">
      <c r="A112" s="153"/>
      <c r="B112" s="154"/>
      <c r="C112" s="155"/>
      <c r="D112" s="156"/>
      <c r="E112" s="153"/>
      <c r="F112" s="156"/>
      <c r="G112" s="153"/>
      <c r="H112" s="153"/>
      <c r="I112" s="155"/>
      <c r="J112" s="153"/>
      <c r="K112" s="155"/>
      <c r="L112" s="155"/>
      <c r="M112" s="155"/>
      <c r="N112" s="155"/>
      <c r="O112" s="153"/>
      <c r="P112" s="153"/>
      <c r="Q112" s="153"/>
      <c r="R112" s="153"/>
      <c r="S112" s="153"/>
      <c r="T112" s="153"/>
      <c r="U112" s="153"/>
      <c r="V112" s="153"/>
      <c r="W112" s="153"/>
      <c r="X112" s="153"/>
      <c r="Y112" s="153"/>
      <c r="Z112" s="153"/>
      <c r="AA112" s="153"/>
    </row>
    <row r="113" spans="1:27" ht="11.25" customHeight="1">
      <c r="A113" s="153"/>
      <c r="B113" s="154"/>
      <c r="C113" s="155"/>
      <c r="D113" s="156"/>
      <c r="E113" s="153"/>
      <c r="F113" s="156"/>
      <c r="G113" s="153"/>
      <c r="H113" s="153"/>
      <c r="I113" s="155"/>
      <c r="J113" s="153"/>
      <c r="K113" s="155"/>
      <c r="L113" s="155"/>
      <c r="M113" s="155"/>
      <c r="N113" s="155"/>
      <c r="O113" s="153"/>
      <c r="P113" s="153"/>
      <c r="Q113" s="153"/>
      <c r="R113" s="153"/>
      <c r="S113" s="153"/>
      <c r="T113" s="153"/>
      <c r="U113" s="153"/>
      <c r="V113" s="153"/>
      <c r="W113" s="153"/>
      <c r="X113" s="153"/>
      <c r="Y113" s="153"/>
      <c r="Z113" s="153"/>
      <c r="AA113" s="153"/>
    </row>
    <row r="114" spans="1:27" ht="11.25" customHeight="1">
      <c r="A114" s="153"/>
      <c r="B114" s="154"/>
      <c r="C114" s="155"/>
      <c r="D114" s="156"/>
      <c r="E114" s="153"/>
      <c r="F114" s="156"/>
      <c r="G114" s="153"/>
      <c r="H114" s="153"/>
      <c r="I114" s="155"/>
      <c r="J114" s="153"/>
      <c r="K114" s="155"/>
      <c r="L114" s="155"/>
      <c r="M114" s="155"/>
      <c r="N114" s="155"/>
      <c r="O114" s="153"/>
      <c r="P114" s="153"/>
      <c r="Q114" s="153"/>
      <c r="R114" s="153"/>
      <c r="S114" s="153"/>
      <c r="T114" s="153"/>
      <c r="U114" s="153"/>
      <c r="V114" s="153"/>
      <c r="W114" s="153"/>
      <c r="X114" s="153"/>
      <c r="Y114" s="153"/>
      <c r="Z114" s="153"/>
      <c r="AA114" s="153"/>
    </row>
    <row r="115" spans="1:27" ht="11.25" customHeight="1">
      <c r="A115" s="153"/>
      <c r="B115" s="154"/>
      <c r="C115" s="155"/>
      <c r="D115" s="156"/>
      <c r="E115" s="153"/>
      <c r="F115" s="156"/>
      <c r="G115" s="153"/>
      <c r="H115" s="153"/>
      <c r="I115" s="155"/>
      <c r="J115" s="153"/>
      <c r="K115" s="155"/>
      <c r="L115" s="155"/>
      <c r="M115" s="155"/>
      <c r="N115" s="155"/>
      <c r="O115" s="153"/>
      <c r="P115" s="153"/>
      <c r="Q115" s="153"/>
      <c r="R115" s="153"/>
      <c r="S115" s="153"/>
      <c r="T115" s="153"/>
      <c r="U115" s="153"/>
      <c r="V115" s="153"/>
      <c r="W115" s="153"/>
      <c r="X115" s="153"/>
      <c r="Y115" s="153"/>
      <c r="Z115" s="153"/>
      <c r="AA115" s="153"/>
    </row>
    <row r="116" spans="1:27" ht="11.25" customHeight="1">
      <c r="A116" s="153"/>
      <c r="B116" s="154"/>
      <c r="C116" s="155"/>
      <c r="D116" s="156"/>
      <c r="E116" s="153"/>
      <c r="F116" s="156"/>
      <c r="G116" s="153"/>
      <c r="H116" s="153"/>
      <c r="I116" s="155"/>
      <c r="J116" s="153"/>
      <c r="K116" s="155"/>
      <c r="L116" s="155"/>
      <c r="M116" s="155"/>
      <c r="N116" s="155"/>
      <c r="O116" s="153"/>
      <c r="P116" s="153"/>
      <c r="Q116" s="153"/>
      <c r="R116" s="153"/>
      <c r="S116" s="153"/>
      <c r="T116" s="153"/>
      <c r="U116" s="153"/>
      <c r="V116" s="153"/>
      <c r="W116" s="153"/>
      <c r="X116" s="153"/>
      <c r="Y116" s="153"/>
      <c r="Z116" s="153"/>
      <c r="AA116" s="153"/>
    </row>
    <row r="117" spans="1:27" ht="11.25" customHeight="1">
      <c r="A117" s="153"/>
      <c r="B117" s="154"/>
      <c r="C117" s="155"/>
      <c r="D117" s="156"/>
      <c r="E117" s="153"/>
      <c r="F117" s="156"/>
      <c r="G117" s="153"/>
      <c r="H117" s="153"/>
      <c r="I117" s="155"/>
      <c r="J117" s="153"/>
      <c r="K117" s="155"/>
      <c r="L117" s="155"/>
      <c r="M117" s="155"/>
      <c r="N117" s="155"/>
      <c r="O117" s="153"/>
      <c r="P117" s="153"/>
      <c r="Q117" s="153"/>
      <c r="R117" s="153"/>
      <c r="S117" s="153"/>
      <c r="T117" s="153"/>
      <c r="U117" s="153"/>
      <c r="V117" s="153"/>
      <c r="W117" s="153"/>
      <c r="X117" s="153"/>
      <c r="Y117" s="153"/>
      <c r="Z117" s="153"/>
      <c r="AA117" s="153"/>
    </row>
    <row r="118" spans="1:27" ht="11.25" customHeight="1">
      <c r="A118" s="153"/>
      <c r="B118" s="154"/>
      <c r="C118" s="155"/>
      <c r="D118" s="156"/>
      <c r="E118" s="153"/>
      <c r="F118" s="156"/>
      <c r="G118" s="153"/>
      <c r="H118" s="153"/>
      <c r="I118" s="155"/>
      <c r="J118" s="153"/>
      <c r="K118" s="155"/>
      <c r="L118" s="155"/>
      <c r="M118" s="155"/>
      <c r="N118" s="155"/>
      <c r="O118" s="153"/>
      <c r="P118" s="153"/>
      <c r="Q118" s="153"/>
      <c r="R118" s="153"/>
      <c r="S118" s="153"/>
      <c r="T118" s="153"/>
      <c r="U118" s="153"/>
      <c r="V118" s="153"/>
      <c r="W118" s="153"/>
      <c r="X118" s="153"/>
      <c r="Y118" s="153"/>
      <c r="Z118" s="153"/>
      <c r="AA118" s="153"/>
    </row>
    <row r="119" spans="1:27" ht="11.25" customHeight="1">
      <c r="A119" s="153"/>
      <c r="B119" s="154"/>
      <c r="C119" s="155"/>
      <c r="D119" s="156"/>
      <c r="E119" s="153"/>
      <c r="F119" s="156"/>
      <c r="G119" s="153"/>
      <c r="H119" s="153"/>
      <c r="I119" s="155"/>
      <c r="J119" s="153"/>
      <c r="K119" s="155"/>
      <c r="L119" s="155"/>
      <c r="M119" s="155"/>
      <c r="N119" s="155"/>
      <c r="O119" s="153"/>
      <c r="P119" s="153"/>
      <c r="Q119" s="153"/>
      <c r="R119" s="153"/>
      <c r="S119" s="153"/>
      <c r="T119" s="153"/>
      <c r="U119" s="153"/>
      <c r="V119" s="153"/>
      <c r="W119" s="153"/>
      <c r="X119" s="153"/>
      <c r="Y119" s="153"/>
      <c r="Z119" s="153"/>
      <c r="AA119" s="153"/>
    </row>
    <row r="120" spans="1:27" ht="11.25" customHeight="1">
      <c r="A120" s="153"/>
      <c r="B120" s="154"/>
      <c r="C120" s="155"/>
      <c r="D120" s="156"/>
      <c r="E120" s="153"/>
      <c r="F120" s="156"/>
      <c r="G120" s="153"/>
      <c r="H120" s="153"/>
      <c r="I120" s="155"/>
      <c r="J120" s="153"/>
      <c r="K120" s="155"/>
      <c r="L120" s="155"/>
      <c r="M120" s="155"/>
      <c r="N120" s="155"/>
      <c r="O120" s="153"/>
      <c r="P120" s="153"/>
      <c r="Q120" s="153"/>
      <c r="R120" s="153"/>
      <c r="S120" s="153"/>
      <c r="T120" s="153"/>
      <c r="U120" s="153"/>
      <c r="V120" s="153"/>
      <c r="W120" s="153"/>
      <c r="X120" s="153"/>
      <c r="Y120" s="153"/>
      <c r="Z120" s="153"/>
      <c r="AA120" s="153"/>
    </row>
    <row r="121" spans="1:27" ht="11.25" customHeight="1">
      <c r="A121" s="153"/>
      <c r="B121" s="154"/>
      <c r="C121" s="155"/>
      <c r="D121" s="156"/>
      <c r="E121" s="153"/>
      <c r="F121" s="156"/>
      <c r="G121" s="153"/>
      <c r="H121" s="153"/>
      <c r="I121" s="155"/>
      <c r="J121" s="153"/>
      <c r="K121" s="155"/>
      <c r="L121" s="155"/>
      <c r="M121" s="155"/>
      <c r="N121" s="155"/>
      <c r="O121" s="153"/>
      <c r="P121" s="153"/>
      <c r="Q121" s="153"/>
      <c r="R121" s="153"/>
      <c r="S121" s="153"/>
      <c r="T121" s="153"/>
      <c r="U121" s="153"/>
      <c r="V121" s="153"/>
      <c r="W121" s="153"/>
      <c r="X121" s="153"/>
      <c r="Y121" s="153"/>
      <c r="Z121" s="153"/>
      <c r="AA121" s="153"/>
    </row>
    <row r="122" spans="1:27" ht="11.25" customHeight="1">
      <c r="A122" s="153"/>
      <c r="B122" s="154"/>
      <c r="C122" s="155"/>
      <c r="D122" s="156"/>
      <c r="E122" s="153"/>
      <c r="F122" s="156"/>
      <c r="G122" s="153"/>
      <c r="H122" s="153"/>
      <c r="I122" s="155"/>
      <c r="J122" s="153"/>
      <c r="K122" s="155"/>
      <c r="L122" s="155"/>
      <c r="M122" s="155"/>
      <c r="N122" s="155"/>
      <c r="O122" s="153"/>
      <c r="P122" s="153"/>
      <c r="Q122" s="153"/>
      <c r="R122" s="153"/>
      <c r="S122" s="153"/>
      <c r="T122" s="153"/>
      <c r="U122" s="153"/>
      <c r="V122" s="153"/>
      <c r="W122" s="153"/>
      <c r="X122" s="153"/>
      <c r="Y122" s="153"/>
      <c r="Z122" s="153"/>
      <c r="AA122" s="153"/>
    </row>
    <row r="123" spans="1:27" ht="11.25" customHeight="1">
      <c r="A123" s="153"/>
      <c r="B123" s="154"/>
      <c r="C123" s="155"/>
      <c r="D123" s="156"/>
      <c r="E123" s="153"/>
      <c r="F123" s="156"/>
      <c r="G123" s="153"/>
      <c r="H123" s="153"/>
      <c r="I123" s="155"/>
      <c r="J123" s="153"/>
      <c r="K123" s="155"/>
      <c r="L123" s="155"/>
      <c r="M123" s="155"/>
      <c r="N123" s="155"/>
      <c r="O123" s="153"/>
      <c r="P123" s="153"/>
      <c r="Q123" s="153"/>
      <c r="R123" s="153"/>
      <c r="S123" s="153"/>
      <c r="T123" s="153"/>
      <c r="U123" s="153"/>
      <c r="V123" s="153"/>
      <c r="W123" s="153"/>
      <c r="X123" s="153"/>
      <c r="Y123" s="153"/>
      <c r="Z123" s="153"/>
      <c r="AA123" s="153"/>
    </row>
    <row r="124" spans="1:27" ht="11.25" customHeight="1">
      <c r="A124" s="153"/>
      <c r="B124" s="154"/>
      <c r="C124" s="155"/>
      <c r="D124" s="156"/>
      <c r="E124" s="153"/>
      <c r="F124" s="156"/>
      <c r="G124" s="153"/>
      <c r="H124" s="153"/>
      <c r="I124" s="155"/>
      <c r="J124" s="153"/>
      <c r="K124" s="155"/>
      <c r="L124" s="155"/>
      <c r="M124" s="155"/>
      <c r="N124" s="155"/>
      <c r="O124" s="153"/>
      <c r="P124" s="153"/>
      <c r="Q124" s="153"/>
      <c r="R124" s="153"/>
      <c r="S124" s="153"/>
      <c r="T124" s="153"/>
      <c r="U124" s="153"/>
      <c r="V124" s="153"/>
      <c r="W124" s="153"/>
      <c r="X124" s="153"/>
      <c r="Y124" s="153"/>
      <c r="Z124" s="153"/>
      <c r="AA124" s="153"/>
    </row>
    <row r="125" spans="1:27" ht="11.25" customHeight="1">
      <c r="A125" s="153"/>
      <c r="B125" s="154"/>
      <c r="C125" s="155"/>
      <c r="D125" s="156"/>
      <c r="E125" s="153"/>
      <c r="F125" s="156"/>
      <c r="G125" s="153"/>
      <c r="H125" s="153"/>
      <c r="I125" s="155"/>
      <c r="J125" s="153"/>
      <c r="K125" s="155"/>
      <c r="L125" s="155"/>
      <c r="M125" s="155"/>
      <c r="N125" s="155"/>
      <c r="O125" s="153"/>
      <c r="P125" s="153"/>
      <c r="Q125" s="153"/>
      <c r="R125" s="153"/>
      <c r="S125" s="153"/>
      <c r="T125" s="153"/>
      <c r="U125" s="153"/>
      <c r="V125" s="153"/>
      <c r="W125" s="153"/>
      <c r="X125" s="153"/>
      <c r="Y125" s="153"/>
      <c r="Z125" s="153"/>
      <c r="AA125" s="153"/>
    </row>
    <row r="126" spans="1:27" ht="11.25" customHeight="1">
      <c r="A126" s="153"/>
      <c r="B126" s="154"/>
      <c r="C126" s="155"/>
      <c r="D126" s="156"/>
      <c r="E126" s="153"/>
      <c r="F126" s="156"/>
      <c r="G126" s="153"/>
      <c r="H126" s="153"/>
      <c r="I126" s="155"/>
      <c r="J126" s="153"/>
      <c r="K126" s="155"/>
      <c r="L126" s="155"/>
      <c r="M126" s="155"/>
      <c r="N126" s="155"/>
      <c r="O126" s="153"/>
      <c r="P126" s="153"/>
      <c r="Q126" s="153"/>
      <c r="R126" s="153"/>
      <c r="S126" s="153"/>
      <c r="T126" s="153"/>
      <c r="U126" s="153"/>
      <c r="V126" s="153"/>
      <c r="W126" s="153"/>
      <c r="X126" s="153"/>
      <c r="Y126" s="153"/>
      <c r="Z126" s="153"/>
      <c r="AA126" s="153"/>
    </row>
    <row r="127" spans="1:27" ht="11.25" customHeight="1">
      <c r="A127" s="153"/>
      <c r="B127" s="154"/>
      <c r="C127" s="155"/>
      <c r="D127" s="156"/>
      <c r="E127" s="153"/>
      <c r="F127" s="156"/>
      <c r="G127" s="153"/>
      <c r="H127" s="153"/>
      <c r="I127" s="155"/>
      <c r="J127" s="153"/>
      <c r="K127" s="155"/>
      <c r="L127" s="155"/>
      <c r="M127" s="155"/>
      <c r="N127" s="155"/>
      <c r="O127" s="153"/>
      <c r="P127" s="153"/>
      <c r="Q127" s="153"/>
      <c r="R127" s="153"/>
      <c r="S127" s="153"/>
      <c r="T127" s="153"/>
      <c r="U127" s="153"/>
      <c r="V127" s="153"/>
      <c r="W127" s="153"/>
      <c r="X127" s="153"/>
      <c r="Y127" s="153"/>
      <c r="Z127" s="153"/>
      <c r="AA127" s="153"/>
    </row>
    <row r="128" spans="1:27" ht="11.25" customHeight="1">
      <c r="A128" s="153"/>
      <c r="B128" s="154"/>
      <c r="C128" s="155"/>
      <c r="D128" s="156"/>
      <c r="E128" s="153"/>
      <c r="F128" s="156"/>
      <c r="G128" s="153"/>
      <c r="H128" s="153"/>
      <c r="I128" s="155"/>
      <c r="J128" s="153"/>
      <c r="K128" s="155"/>
      <c r="L128" s="155"/>
      <c r="M128" s="155"/>
      <c r="N128" s="155"/>
      <c r="O128" s="153"/>
      <c r="P128" s="153"/>
      <c r="Q128" s="153"/>
      <c r="R128" s="153"/>
      <c r="S128" s="153"/>
      <c r="T128" s="153"/>
      <c r="U128" s="153"/>
      <c r="V128" s="153"/>
      <c r="W128" s="153"/>
      <c r="X128" s="153"/>
      <c r="Y128" s="153"/>
      <c r="Z128" s="153"/>
      <c r="AA128" s="153"/>
    </row>
    <row r="129" spans="1:27" ht="11.25" customHeight="1">
      <c r="A129" s="153"/>
      <c r="B129" s="154"/>
      <c r="C129" s="155"/>
      <c r="D129" s="156"/>
      <c r="E129" s="153"/>
      <c r="F129" s="156"/>
      <c r="G129" s="153"/>
      <c r="H129" s="153"/>
      <c r="I129" s="155"/>
      <c r="J129" s="153"/>
      <c r="K129" s="155"/>
      <c r="L129" s="155"/>
      <c r="M129" s="155"/>
      <c r="N129" s="155"/>
      <c r="O129" s="153"/>
      <c r="P129" s="153"/>
      <c r="Q129" s="153"/>
      <c r="R129" s="153"/>
      <c r="S129" s="153"/>
      <c r="T129" s="153"/>
      <c r="U129" s="153"/>
      <c r="V129" s="153"/>
      <c r="W129" s="153"/>
      <c r="X129" s="153"/>
      <c r="Y129" s="153"/>
      <c r="Z129" s="153"/>
      <c r="AA129" s="153"/>
    </row>
    <row r="130" spans="1:27" ht="11.25" customHeight="1">
      <c r="A130" s="153"/>
      <c r="B130" s="154"/>
      <c r="C130" s="155"/>
      <c r="D130" s="156"/>
      <c r="E130" s="153"/>
      <c r="F130" s="156"/>
      <c r="G130" s="153"/>
      <c r="H130" s="153"/>
      <c r="I130" s="155"/>
      <c r="J130" s="153"/>
      <c r="K130" s="155"/>
      <c r="L130" s="155"/>
      <c r="M130" s="155"/>
      <c r="N130" s="155"/>
      <c r="O130" s="153"/>
      <c r="P130" s="153"/>
      <c r="Q130" s="153"/>
      <c r="R130" s="153"/>
      <c r="S130" s="153"/>
      <c r="T130" s="153"/>
      <c r="U130" s="153"/>
      <c r="V130" s="153"/>
      <c r="W130" s="153"/>
      <c r="X130" s="153"/>
      <c r="Y130" s="153"/>
      <c r="Z130" s="153"/>
      <c r="AA130" s="153"/>
    </row>
    <row r="131" spans="1:27" ht="11.25" customHeight="1">
      <c r="A131" s="153"/>
      <c r="B131" s="154"/>
      <c r="C131" s="155"/>
      <c r="D131" s="156"/>
      <c r="E131" s="153"/>
      <c r="F131" s="156"/>
      <c r="G131" s="153"/>
      <c r="H131" s="153"/>
      <c r="I131" s="155"/>
      <c r="J131" s="153"/>
      <c r="K131" s="155"/>
      <c r="L131" s="155"/>
      <c r="M131" s="155"/>
      <c r="N131" s="155"/>
      <c r="O131" s="153"/>
      <c r="P131" s="153"/>
      <c r="Q131" s="153"/>
      <c r="R131" s="153"/>
      <c r="S131" s="153"/>
      <c r="T131" s="153"/>
      <c r="U131" s="153"/>
      <c r="V131" s="153"/>
      <c r="W131" s="153"/>
      <c r="X131" s="153"/>
      <c r="Y131" s="153"/>
      <c r="Z131" s="153"/>
      <c r="AA131" s="153"/>
    </row>
    <row r="132" spans="1:27" ht="11.25" customHeight="1">
      <c r="A132" s="153"/>
      <c r="B132" s="154"/>
      <c r="C132" s="155"/>
      <c r="D132" s="156"/>
      <c r="E132" s="153"/>
      <c r="F132" s="156"/>
      <c r="G132" s="153"/>
      <c r="H132" s="153"/>
      <c r="I132" s="155"/>
      <c r="J132" s="153"/>
      <c r="K132" s="155"/>
      <c r="L132" s="155"/>
      <c r="M132" s="155"/>
      <c r="N132" s="155"/>
      <c r="O132" s="153"/>
      <c r="P132" s="153"/>
      <c r="Q132" s="153"/>
      <c r="R132" s="153"/>
      <c r="S132" s="153"/>
      <c r="T132" s="153"/>
      <c r="U132" s="153"/>
      <c r="V132" s="153"/>
      <c r="W132" s="153"/>
      <c r="X132" s="153"/>
      <c r="Y132" s="153"/>
      <c r="Z132" s="153"/>
      <c r="AA132" s="153"/>
    </row>
    <row r="133" spans="1:27" ht="11.25" customHeight="1">
      <c r="A133" s="153"/>
      <c r="B133" s="154"/>
      <c r="C133" s="155"/>
      <c r="D133" s="156"/>
      <c r="E133" s="153"/>
      <c r="F133" s="156"/>
      <c r="G133" s="153"/>
      <c r="H133" s="153"/>
      <c r="I133" s="155"/>
      <c r="J133" s="153"/>
      <c r="K133" s="155"/>
      <c r="L133" s="155"/>
      <c r="M133" s="155"/>
      <c r="N133" s="155"/>
      <c r="O133" s="153"/>
      <c r="P133" s="153"/>
      <c r="Q133" s="153"/>
      <c r="R133" s="153"/>
      <c r="S133" s="153"/>
      <c r="T133" s="153"/>
      <c r="U133" s="153"/>
      <c r="V133" s="153"/>
      <c r="W133" s="153"/>
      <c r="X133" s="153"/>
      <c r="Y133" s="153"/>
      <c r="Z133" s="153"/>
      <c r="AA133" s="153"/>
    </row>
    <row r="134" spans="1:27" ht="11.25" customHeight="1">
      <c r="A134" s="153"/>
      <c r="B134" s="154"/>
      <c r="C134" s="155"/>
      <c r="D134" s="156"/>
      <c r="E134" s="153"/>
      <c r="F134" s="156"/>
      <c r="G134" s="153"/>
      <c r="H134" s="153"/>
      <c r="I134" s="155"/>
      <c r="J134" s="153"/>
      <c r="K134" s="155"/>
      <c r="L134" s="155"/>
      <c r="M134" s="155"/>
      <c r="N134" s="155"/>
      <c r="O134" s="153"/>
      <c r="P134" s="153"/>
      <c r="Q134" s="153"/>
      <c r="R134" s="153"/>
      <c r="S134" s="153"/>
      <c r="T134" s="153"/>
      <c r="U134" s="153"/>
      <c r="V134" s="153"/>
      <c r="W134" s="153"/>
      <c r="X134" s="153"/>
      <c r="Y134" s="153"/>
      <c r="Z134" s="153"/>
      <c r="AA134" s="153"/>
    </row>
    <row r="135" spans="1:27" ht="11.25" customHeight="1">
      <c r="A135" s="153"/>
      <c r="B135" s="154"/>
      <c r="C135" s="155"/>
      <c r="D135" s="156"/>
      <c r="E135" s="153"/>
      <c r="F135" s="156"/>
      <c r="G135" s="153"/>
      <c r="H135" s="153"/>
      <c r="I135" s="155"/>
      <c r="J135" s="153"/>
      <c r="K135" s="155"/>
      <c r="L135" s="155"/>
      <c r="M135" s="155"/>
      <c r="N135" s="155"/>
      <c r="O135" s="153"/>
      <c r="P135" s="153"/>
      <c r="Q135" s="153"/>
      <c r="R135" s="153"/>
      <c r="S135" s="153"/>
      <c r="T135" s="153"/>
      <c r="U135" s="153"/>
      <c r="V135" s="153"/>
      <c r="W135" s="153"/>
      <c r="X135" s="153"/>
      <c r="Y135" s="153"/>
      <c r="Z135" s="153"/>
      <c r="AA135" s="153"/>
    </row>
    <row r="136" spans="1:27" ht="11.25" customHeight="1">
      <c r="A136" s="153"/>
      <c r="B136" s="154"/>
      <c r="C136" s="155"/>
      <c r="D136" s="156"/>
      <c r="E136" s="153"/>
      <c r="F136" s="156"/>
      <c r="G136" s="153"/>
      <c r="H136" s="153"/>
      <c r="I136" s="155"/>
      <c r="J136" s="153"/>
      <c r="K136" s="155"/>
      <c r="L136" s="155"/>
      <c r="M136" s="155"/>
      <c r="N136" s="155"/>
      <c r="O136" s="153"/>
      <c r="P136" s="153"/>
      <c r="Q136" s="153"/>
      <c r="R136" s="153"/>
      <c r="S136" s="153"/>
      <c r="T136" s="153"/>
      <c r="U136" s="153"/>
      <c r="V136" s="153"/>
      <c r="W136" s="153"/>
      <c r="X136" s="153"/>
      <c r="Y136" s="153"/>
      <c r="Z136" s="153"/>
      <c r="AA136" s="153"/>
    </row>
    <row r="137" spans="1:27" ht="11.25" customHeight="1">
      <c r="A137" s="153"/>
      <c r="B137" s="154"/>
      <c r="C137" s="155"/>
      <c r="D137" s="156"/>
      <c r="E137" s="153"/>
      <c r="F137" s="156"/>
      <c r="G137" s="153"/>
      <c r="H137" s="153"/>
      <c r="I137" s="155"/>
      <c r="J137" s="153"/>
      <c r="K137" s="155"/>
      <c r="L137" s="155"/>
      <c r="M137" s="155"/>
      <c r="N137" s="155"/>
      <c r="O137" s="153"/>
      <c r="P137" s="153"/>
      <c r="Q137" s="153"/>
      <c r="R137" s="153"/>
      <c r="S137" s="153"/>
      <c r="T137" s="153"/>
      <c r="U137" s="153"/>
      <c r="V137" s="153"/>
      <c r="W137" s="153"/>
      <c r="X137" s="153"/>
      <c r="Y137" s="153"/>
      <c r="Z137" s="153"/>
      <c r="AA137" s="153"/>
    </row>
    <row r="138" spans="1:27" ht="11.25" customHeight="1">
      <c r="A138" s="153"/>
      <c r="B138" s="154"/>
      <c r="C138" s="155"/>
      <c r="D138" s="156"/>
      <c r="E138" s="153"/>
      <c r="F138" s="156"/>
      <c r="G138" s="153"/>
      <c r="H138" s="153"/>
      <c r="I138" s="155"/>
      <c r="J138" s="153"/>
      <c r="K138" s="155"/>
      <c r="L138" s="155"/>
      <c r="M138" s="155"/>
      <c r="N138" s="155"/>
      <c r="O138" s="153"/>
      <c r="P138" s="153"/>
      <c r="Q138" s="153"/>
      <c r="R138" s="153"/>
      <c r="S138" s="153"/>
      <c r="T138" s="153"/>
      <c r="U138" s="153"/>
      <c r="V138" s="153"/>
      <c r="W138" s="153"/>
      <c r="X138" s="153"/>
      <c r="Y138" s="153"/>
      <c r="Z138" s="153"/>
      <c r="AA138" s="153"/>
    </row>
    <row r="139" spans="1:27" ht="11.25" customHeight="1">
      <c r="A139" s="153"/>
      <c r="B139" s="154"/>
      <c r="C139" s="155"/>
      <c r="D139" s="156"/>
      <c r="E139" s="153"/>
      <c r="F139" s="156"/>
      <c r="G139" s="153"/>
      <c r="H139" s="153"/>
      <c r="I139" s="155"/>
      <c r="J139" s="153"/>
      <c r="K139" s="155"/>
      <c r="L139" s="155"/>
      <c r="M139" s="155"/>
      <c r="N139" s="155"/>
      <c r="O139" s="153"/>
      <c r="P139" s="153"/>
      <c r="Q139" s="153"/>
      <c r="R139" s="153"/>
      <c r="S139" s="153"/>
      <c r="T139" s="153"/>
      <c r="U139" s="153"/>
      <c r="V139" s="153"/>
      <c r="W139" s="153"/>
      <c r="X139" s="153"/>
      <c r="Y139" s="153"/>
      <c r="Z139" s="153"/>
      <c r="AA139" s="153"/>
    </row>
    <row r="140" spans="1:27" ht="11.25" customHeight="1">
      <c r="A140" s="153"/>
      <c r="B140" s="154"/>
      <c r="C140" s="155"/>
      <c r="D140" s="156"/>
      <c r="E140" s="153"/>
      <c r="F140" s="156"/>
      <c r="G140" s="153"/>
      <c r="H140" s="153"/>
      <c r="I140" s="155"/>
      <c r="J140" s="153"/>
      <c r="K140" s="155"/>
      <c r="L140" s="155"/>
      <c r="M140" s="155"/>
      <c r="N140" s="155"/>
      <c r="O140" s="153"/>
      <c r="P140" s="153"/>
      <c r="Q140" s="153"/>
      <c r="R140" s="153"/>
      <c r="S140" s="153"/>
      <c r="T140" s="153"/>
      <c r="U140" s="153"/>
      <c r="V140" s="153"/>
      <c r="W140" s="153"/>
      <c r="X140" s="153"/>
      <c r="Y140" s="153"/>
      <c r="Z140" s="153"/>
      <c r="AA140" s="153"/>
    </row>
    <row r="141" spans="1:27" ht="11.25" customHeight="1">
      <c r="A141" s="153"/>
      <c r="B141" s="154"/>
      <c r="C141" s="155"/>
      <c r="D141" s="156"/>
      <c r="E141" s="153"/>
      <c r="F141" s="156"/>
      <c r="G141" s="153"/>
      <c r="H141" s="153"/>
      <c r="I141" s="155"/>
      <c r="J141" s="153"/>
      <c r="K141" s="155"/>
      <c r="L141" s="155"/>
      <c r="M141" s="155"/>
      <c r="N141" s="155"/>
      <c r="O141" s="153"/>
      <c r="P141" s="153"/>
      <c r="Q141" s="153"/>
      <c r="R141" s="153"/>
      <c r="S141" s="153"/>
      <c r="T141" s="153"/>
      <c r="U141" s="153"/>
      <c r="V141" s="153"/>
      <c r="W141" s="153"/>
      <c r="X141" s="153"/>
      <c r="Y141" s="153"/>
      <c r="Z141" s="153"/>
      <c r="AA141" s="153"/>
    </row>
    <row r="142" spans="1:27" ht="11.25" customHeight="1">
      <c r="A142" s="153"/>
      <c r="B142" s="154"/>
      <c r="C142" s="155"/>
      <c r="D142" s="156"/>
      <c r="E142" s="153"/>
      <c r="F142" s="156"/>
      <c r="G142" s="153"/>
      <c r="H142" s="153"/>
      <c r="I142" s="155"/>
      <c r="J142" s="153"/>
      <c r="K142" s="155"/>
      <c r="L142" s="155"/>
      <c r="M142" s="155"/>
      <c r="N142" s="155"/>
      <c r="O142" s="153"/>
      <c r="P142" s="153"/>
      <c r="Q142" s="153"/>
      <c r="R142" s="153"/>
      <c r="S142" s="153"/>
      <c r="T142" s="153"/>
      <c r="U142" s="153"/>
      <c r="V142" s="153"/>
      <c r="W142" s="153"/>
      <c r="X142" s="153"/>
      <c r="Y142" s="153"/>
      <c r="Z142" s="153"/>
      <c r="AA142" s="153"/>
    </row>
    <row r="143" spans="1:27" ht="11.25" customHeight="1">
      <c r="A143" s="153"/>
      <c r="B143" s="154"/>
      <c r="C143" s="155"/>
      <c r="D143" s="156"/>
      <c r="E143" s="153"/>
      <c r="F143" s="156"/>
      <c r="G143" s="153"/>
      <c r="H143" s="153"/>
      <c r="I143" s="155"/>
      <c r="J143" s="153"/>
      <c r="K143" s="155"/>
      <c r="L143" s="155"/>
      <c r="M143" s="155"/>
      <c r="N143" s="155"/>
      <c r="O143" s="153"/>
      <c r="P143" s="153"/>
      <c r="Q143" s="153"/>
      <c r="R143" s="153"/>
      <c r="S143" s="153"/>
      <c r="T143" s="153"/>
      <c r="U143" s="153"/>
      <c r="V143" s="153"/>
      <c r="W143" s="153"/>
      <c r="X143" s="153"/>
      <c r="Y143" s="153"/>
      <c r="Z143" s="153"/>
      <c r="AA143" s="153"/>
    </row>
    <row r="144" spans="1:27" ht="11.25" customHeight="1">
      <c r="A144" s="153"/>
      <c r="B144" s="154"/>
      <c r="C144" s="155"/>
      <c r="D144" s="156"/>
      <c r="E144" s="153"/>
      <c r="F144" s="156"/>
      <c r="G144" s="153"/>
      <c r="H144" s="153"/>
      <c r="I144" s="155"/>
      <c r="J144" s="153"/>
      <c r="K144" s="155"/>
      <c r="L144" s="155"/>
      <c r="M144" s="155"/>
      <c r="N144" s="155"/>
      <c r="O144" s="153"/>
      <c r="P144" s="153"/>
      <c r="Q144" s="153"/>
      <c r="R144" s="153"/>
      <c r="S144" s="153"/>
      <c r="T144" s="153"/>
      <c r="U144" s="153"/>
      <c r="V144" s="153"/>
      <c r="W144" s="153"/>
      <c r="X144" s="153"/>
      <c r="Y144" s="153"/>
      <c r="Z144" s="153"/>
      <c r="AA144" s="153"/>
    </row>
    <row r="145" spans="1:27" ht="11.25" customHeight="1">
      <c r="A145" s="153"/>
      <c r="B145" s="154"/>
      <c r="C145" s="155"/>
      <c r="D145" s="156"/>
      <c r="E145" s="153"/>
      <c r="F145" s="156"/>
      <c r="G145" s="153"/>
      <c r="H145" s="153"/>
      <c r="I145" s="155"/>
      <c r="J145" s="153"/>
      <c r="K145" s="155"/>
      <c r="L145" s="155"/>
      <c r="M145" s="155"/>
      <c r="N145" s="155"/>
      <c r="O145" s="153"/>
      <c r="P145" s="153"/>
      <c r="Q145" s="153"/>
      <c r="R145" s="153"/>
      <c r="S145" s="153"/>
      <c r="T145" s="153"/>
      <c r="U145" s="153"/>
      <c r="V145" s="153"/>
      <c r="W145" s="153"/>
      <c r="X145" s="153"/>
      <c r="Y145" s="153"/>
      <c r="Z145" s="153"/>
      <c r="AA145" s="153"/>
    </row>
    <row r="146" spans="1:27" ht="11.25" customHeight="1">
      <c r="A146" s="153"/>
      <c r="B146" s="154"/>
      <c r="C146" s="155"/>
      <c r="D146" s="156"/>
      <c r="E146" s="153"/>
      <c r="F146" s="156"/>
      <c r="G146" s="153"/>
      <c r="H146" s="153"/>
      <c r="I146" s="155"/>
      <c r="J146" s="153"/>
      <c r="K146" s="155"/>
      <c r="L146" s="155"/>
      <c r="M146" s="155"/>
      <c r="N146" s="155"/>
      <c r="O146" s="153"/>
      <c r="P146" s="153"/>
      <c r="Q146" s="153"/>
      <c r="R146" s="153"/>
      <c r="S146" s="153"/>
      <c r="T146" s="153"/>
      <c r="U146" s="153"/>
      <c r="V146" s="153"/>
      <c r="W146" s="153"/>
      <c r="X146" s="153"/>
      <c r="Y146" s="153"/>
      <c r="Z146" s="153"/>
      <c r="AA146" s="153"/>
    </row>
    <row r="147" spans="1:27" ht="11.25" customHeight="1">
      <c r="A147" s="153"/>
      <c r="B147" s="154"/>
      <c r="C147" s="155"/>
      <c r="D147" s="156"/>
      <c r="E147" s="153"/>
      <c r="F147" s="156"/>
      <c r="G147" s="153"/>
      <c r="H147" s="153"/>
      <c r="I147" s="155"/>
      <c r="J147" s="153"/>
      <c r="K147" s="155"/>
      <c r="L147" s="155"/>
      <c r="M147" s="155"/>
      <c r="N147" s="155"/>
      <c r="O147" s="153"/>
      <c r="P147" s="153"/>
      <c r="Q147" s="153"/>
      <c r="R147" s="153"/>
      <c r="S147" s="153"/>
      <c r="T147" s="153"/>
      <c r="U147" s="153"/>
      <c r="V147" s="153"/>
      <c r="W147" s="153"/>
      <c r="X147" s="153"/>
      <c r="Y147" s="153"/>
      <c r="Z147" s="153"/>
      <c r="AA147" s="153"/>
    </row>
    <row r="148" spans="1:27" ht="11.25" customHeight="1">
      <c r="A148" s="153"/>
      <c r="B148" s="154"/>
      <c r="C148" s="155"/>
      <c r="D148" s="156"/>
      <c r="E148" s="153"/>
      <c r="F148" s="156"/>
      <c r="G148" s="153"/>
      <c r="H148" s="153"/>
      <c r="I148" s="155"/>
      <c r="J148" s="153"/>
      <c r="K148" s="155"/>
      <c r="L148" s="155"/>
      <c r="M148" s="155"/>
      <c r="N148" s="155"/>
      <c r="O148" s="153"/>
      <c r="P148" s="153"/>
      <c r="Q148" s="153"/>
      <c r="R148" s="153"/>
      <c r="S148" s="153"/>
      <c r="T148" s="153"/>
      <c r="U148" s="153"/>
      <c r="V148" s="153"/>
      <c r="W148" s="153"/>
      <c r="X148" s="153"/>
      <c r="Y148" s="153"/>
      <c r="Z148" s="153"/>
      <c r="AA148" s="153"/>
    </row>
    <row r="149" spans="1:27" ht="11.25" customHeight="1">
      <c r="A149" s="153"/>
      <c r="B149" s="154"/>
      <c r="C149" s="155"/>
      <c r="D149" s="156"/>
      <c r="E149" s="153"/>
      <c r="F149" s="156"/>
      <c r="G149" s="153"/>
      <c r="H149" s="153"/>
      <c r="I149" s="155"/>
      <c r="J149" s="153"/>
      <c r="K149" s="155"/>
      <c r="L149" s="155"/>
      <c r="M149" s="155"/>
      <c r="N149" s="155"/>
      <c r="O149" s="153"/>
      <c r="P149" s="153"/>
      <c r="Q149" s="153"/>
      <c r="R149" s="153"/>
      <c r="S149" s="153"/>
      <c r="T149" s="153"/>
      <c r="U149" s="153"/>
      <c r="V149" s="153"/>
      <c r="W149" s="153"/>
      <c r="X149" s="153"/>
      <c r="Y149" s="153"/>
      <c r="Z149" s="153"/>
      <c r="AA149" s="153"/>
    </row>
    <row r="150" spans="1:27" ht="11.25" customHeight="1">
      <c r="A150" s="153"/>
      <c r="B150" s="154"/>
      <c r="C150" s="155"/>
      <c r="D150" s="156"/>
      <c r="E150" s="153"/>
      <c r="F150" s="156"/>
      <c r="G150" s="153"/>
      <c r="H150" s="153"/>
      <c r="I150" s="155"/>
      <c r="J150" s="153"/>
      <c r="K150" s="155"/>
      <c r="L150" s="155"/>
      <c r="M150" s="155"/>
      <c r="N150" s="155"/>
      <c r="O150" s="153"/>
      <c r="P150" s="153"/>
      <c r="Q150" s="153"/>
      <c r="R150" s="153"/>
      <c r="S150" s="153"/>
      <c r="T150" s="153"/>
      <c r="U150" s="153"/>
      <c r="V150" s="153"/>
      <c r="W150" s="153"/>
      <c r="X150" s="153"/>
      <c r="Y150" s="153"/>
      <c r="Z150" s="153"/>
      <c r="AA150" s="153"/>
    </row>
    <row r="151" spans="1:27" ht="11.25" customHeight="1">
      <c r="A151" s="153"/>
      <c r="B151" s="154"/>
      <c r="C151" s="155"/>
      <c r="D151" s="156"/>
      <c r="E151" s="153"/>
      <c r="F151" s="156"/>
      <c r="G151" s="153"/>
      <c r="H151" s="153"/>
      <c r="I151" s="155"/>
      <c r="J151" s="153"/>
      <c r="K151" s="155"/>
      <c r="L151" s="155"/>
      <c r="M151" s="155"/>
      <c r="N151" s="155"/>
      <c r="O151" s="153"/>
      <c r="P151" s="153"/>
      <c r="Q151" s="153"/>
      <c r="R151" s="153"/>
      <c r="S151" s="153"/>
      <c r="T151" s="153"/>
      <c r="U151" s="153"/>
      <c r="V151" s="153"/>
      <c r="W151" s="153"/>
      <c r="X151" s="153"/>
      <c r="Y151" s="153"/>
      <c r="Z151" s="153"/>
      <c r="AA151" s="153"/>
    </row>
    <row r="152" spans="1:27" ht="11.25" customHeight="1">
      <c r="A152" s="153"/>
      <c r="B152" s="154"/>
      <c r="C152" s="155"/>
      <c r="D152" s="156"/>
      <c r="E152" s="153"/>
      <c r="F152" s="156"/>
      <c r="G152" s="153"/>
      <c r="H152" s="153"/>
      <c r="I152" s="155"/>
      <c r="J152" s="153"/>
      <c r="K152" s="155"/>
      <c r="L152" s="155"/>
      <c r="M152" s="155"/>
      <c r="N152" s="155"/>
      <c r="O152" s="153"/>
      <c r="P152" s="153"/>
      <c r="Q152" s="153"/>
      <c r="R152" s="153"/>
      <c r="S152" s="153"/>
      <c r="T152" s="153"/>
      <c r="U152" s="153"/>
      <c r="V152" s="153"/>
      <c r="W152" s="153"/>
      <c r="X152" s="153"/>
      <c r="Y152" s="153"/>
      <c r="Z152" s="153"/>
      <c r="AA152" s="153"/>
    </row>
    <row r="153" spans="1:27" ht="11.25" customHeight="1">
      <c r="A153" s="153"/>
      <c r="B153" s="154"/>
      <c r="C153" s="155"/>
      <c r="D153" s="156"/>
      <c r="E153" s="153"/>
      <c r="F153" s="156"/>
      <c r="G153" s="153"/>
      <c r="H153" s="153"/>
      <c r="I153" s="155"/>
      <c r="J153" s="153"/>
      <c r="K153" s="155"/>
      <c r="L153" s="155"/>
      <c r="M153" s="155"/>
      <c r="N153" s="155"/>
      <c r="O153" s="153"/>
      <c r="P153" s="153"/>
      <c r="Q153" s="153"/>
      <c r="R153" s="153"/>
      <c r="S153" s="153"/>
      <c r="T153" s="153"/>
      <c r="U153" s="153"/>
      <c r="V153" s="153"/>
      <c r="W153" s="153"/>
      <c r="X153" s="153"/>
      <c r="Y153" s="153"/>
      <c r="Z153" s="153"/>
      <c r="AA153" s="153"/>
    </row>
    <row r="154" spans="1:27" ht="11.25" customHeight="1">
      <c r="A154" s="153"/>
      <c r="B154" s="154"/>
      <c r="C154" s="155"/>
      <c r="D154" s="156"/>
      <c r="E154" s="153"/>
      <c r="F154" s="156"/>
      <c r="G154" s="153"/>
      <c r="H154" s="153"/>
      <c r="I154" s="155"/>
      <c r="J154" s="153"/>
      <c r="K154" s="155"/>
      <c r="L154" s="155"/>
      <c r="M154" s="155"/>
      <c r="N154" s="155"/>
      <c r="O154" s="153"/>
      <c r="P154" s="153"/>
      <c r="Q154" s="153"/>
      <c r="R154" s="153"/>
      <c r="S154" s="153"/>
      <c r="T154" s="153"/>
      <c r="U154" s="153"/>
      <c r="V154" s="153"/>
      <c r="W154" s="153"/>
      <c r="X154" s="153"/>
      <c r="Y154" s="153"/>
      <c r="Z154" s="153"/>
      <c r="AA154" s="153"/>
    </row>
    <row r="155" spans="1:27" ht="11.25" customHeight="1">
      <c r="A155" s="153"/>
      <c r="B155" s="154"/>
      <c r="C155" s="155"/>
      <c r="D155" s="156"/>
      <c r="E155" s="153"/>
      <c r="F155" s="156"/>
      <c r="G155" s="153"/>
      <c r="H155" s="153"/>
      <c r="I155" s="155"/>
      <c r="J155" s="153"/>
      <c r="K155" s="155"/>
      <c r="L155" s="155"/>
      <c r="M155" s="155"/>
      <c r="N155" s="155"/>
      <c r="O155" s="153"/>
      <c r="P155" s="153"/>
      <c r="Q155" s="153"/>
      <c r="R155" s="153"/>
      <c r="S155" s="153"/>
      <c r="T155" s="153"/>
      <c r="U155" s="153"/>
      <c r="V155" s="153"/>
      <c r="W155" s="153"/>
      <c r="X155" s="153"/>
      <c r="Y155" s="153"/>
      <c r="Z155" s="153"/>
      <c r="AA155" s="153"/>
    </row>
    <row r="156" spans="1:27" ht="11.25" customHeight="1">
      <c r="A156" s="153"/>
      <c r="B156" s="154"/>
      <c r="C156" s="155"/>
      <c r="D156" s="156"/>
      <c r="E156" s="153"/>
      <c r="F156" s="156"/>
      <c r="G156" s="153"/>
      <c r="H156" s="153"/>
      <c r="I156" s="155"/>
      <c r="J156" s="153"/>
      <c r="K156" s="155"/>
      <c r="L156" s="155"/>
      <c r="M156" s="155"/>
      <c r="N156" s="155"/>
      <c r="O156" s="153"/>
      <c r="P156" s="153"/>
      <c r="Q156" s="153"/>
      <c r="R156" s="153"/>
      <c r="S156" s="153"/>
      <c r="T156" s="153"/>
      <c r="U156" s="153"/>
      <c r="V156" s="153"/>
      <c r="W156" s="153"/>
      <c r="X156" s="153"/>
      <c r="Y156" s="153"/>
      <c r="Z156" s="153"/>
      <c r="AA156" s="153"/>
    </row>
    <row r="157" spans="1:27" ht="11.25" customHeight="1">
      <c r="A157" s="153"/>
      <c r="B157" s="154"/>
      <c r="C157" s="155"/>
      <c r="D157" s="156"/>
      <c r="E157" s="153"/>
      <c r="F157" s="156"/>
      <c r="G157" s="153"/>
      <c r="H157" s="153"/>
      <c r="I157" s="155"/>
      <c r="J157" s="153"/>
      <c r="K157" s="155"/>
      <c r="L157" s="155"/>
      <c r="M157" s="155"/>
      <c r="N157" s="155"/>
      <c r="O157" s="153"/>
      <c r="P157" s="153"/>
      <c r="Q157" s="153"/>
      <c r="R157" s="153"/>
      <c r="S157" s="153"/>
      <c r="T157" s="153"/>
      <c r="U157" s="153"/>
      <c r="V157" s="153"/>
      <c r="W157" s="153"/>
      <c r="X157" s="153"/>
      <c r="Y157" s="153"/>
      <c r="Z157" s="153"/>
      <c r="AA157" s="153"/>
    </row>
    <row r="158" spans="1:27" ht="11.25" customHeight="1">
      <c r="A158" s="153"/>
      <c r="B158" s="154"/>
      <c r="C158" s="155"/>
      <c r="D158" s="156"/>
      <c r="E158" s="153"/>
      <c r="F158" s="156"/>
      <c r="G158" s="153"/>
      <c r="H158" s="153"/>
      <c r="I158" s="155"/>
      <c r="J158" s="153"/>
      <c r="K158" s="155"/>
      <c r="L158" s="155"/>
      <c r="M158" s="155"/>
      <c r="N158" s="155"/>
      <c r="O158" s="153"/>
      <c r="P158" s="153"/>
      <c r="Q158" s="153"/>
      <c r="R158" s="153"/>
      <c r="S158" s="153"/>
      <c r="T158" s="153"/>
      <c r="U158" s="153"/>
      <c r="V158" s="153"/>
      <c r="W158" s="153"/>
      <c r="X158" s="153"/>
      <c r="Y158" s="153"/>
      <c r="Z158" s="153"/>
      <c r="AA158" s="153"/>
    </row>
    <row r="159" spans="1:27" ht="11.25" customHeight="1">
      <c r="A159" s="153"/>
      <c r="B159" s="154"/>
      <c r="C159" s="155"/>
      <c r="D159" s="156"/>
      <c r="E159" s="153"/>
      <c r="F159" s="156"/>
      <c r="G159" s="153"/>
      <c r="H159" s="153"/>
      <c r="I159" s="155"/>
      <c r="J159" s="153"/>
      <c r="K159" s="155"/>
      <c r="L159" s="155"/>
      <c r="M159" s="155"/>
      <c r="N159" s="155"/>
      <c r="O159" s="153"/>
      <c r="P159" s="153"/>
      <c r="Q159" s="153"/>
      <c r="R159" s="153"/>
      <c r="S159" s="153"/>
      <c r="T159" s="153"/>
      <c r="U159" s="153"/>
      <c r="V159" s="153"/>
      <c r="W159" s="153"/>
      <c r="X159" s="153"/>
      <c r="Y159" s="153"/>
      <c r="Z159" s="153"/>
      <c r="AA159" s="153"/>
    </row>
    <row r="160" spans="1:27" ht="11.25" customHeight="1">
      <c r="A160" s="153"/>
      <c r="B160" s="154"/>
      <c r="C160" s="155"/>
      <c r="D160" s="156"/>
      <c r="E160" s="153"/>
      <c r="F160" s="156"/>
      <c r="G160" s="153"/>
      <c r="H160" s="153"/>
      <c r="I160" s="155"/>
      <c r="J160" s="153"/>
      <c r="K160" s="155"/>
      <c r="L160" s="155"/>
      <c r="M160" s="155"/>
      <c r="N160" s="155"/>
      <c r="O160" s="153"/>
      <c r="P160" s="153"/>
      <c r="Q160" s="153"/>
      <c r="R160" s="153"/>
      <c r="S160" s="153"/>
      <c r="T160" s="153"/>
      <c r="U160" s="153"/>
      <c r="V160" s="153"/>
      <c r="W160" s="153"/>
      <c r="X160" s="153"/>
      <c r="Y160" s="153"/>
      <c r="Z160" s="153"/>
      <c r="AA160" s="153"/>
    </row>
    <row r="161" spans="1:27" ht="11.25" customHeight="1">
      <c r="A161" s="153"/>
      <c r="B161" s="154"/>
      <c r="C161" s="155"/>
      <c r="D161" s="156"/>
      <c r="E161" s="153"/>
      <c r="F161" s="156"/>
      <c r="G161" s="153"/>
      <c r="H161" s="153"/>
      <c r="I161" s="155"/>
      <c r="J161" s="153"/>
      <c r="K161" s="155"/>
      <c r="L161" s="155"/>
      <c r="M161" s="155"/>
      <c r="N161" s="155"/>
      <c r="O161" s="153"/>
      <c r="P161" s="153"/>
      <c r="Q161" s="153"/>
      <c r="R161" s="153"/>
      <c r="S161" s="153"/>
      <c r="T161" s="153"/>
      <c r="U161" s="153"/>
      <c r="V161" s="153"/>
      <c r="W161" s="153"/>
      <c r="X161" s="153"/>
      <c r="Y161" s="153"/>
      <c r="Z161" s="153"/>
      <c r="AA161" s="153"/>
    </row>
    <row r="162" spans="1:27" ht="11.25" customHeight="1">
      <c r="A162" s="153"/>
      <c r="B162" s="154"/>
      <c r="C162" s="155"/>
      <c r="D162" s="156"/>
      <c r="E162" s="153"/>
      <c r="F162" s="156"/>
      <c r="G162" s="153"/>
      <c r="H162" s="153"/>
      <c r="I162" s="155"/>
      <c r="J162" s="153"/>
      <c r="K162" s="155"/>
      <c r="L162" s="155"/>
      <c r="M162" s="155"/>
      <c r="N162" s="155"/>
      <c r="O162" s="153"/>
      <c r="P162" s="153"/>
      <c r="Q162" s="153"/>
      <c r="R162" s="153"/>
      <c r="S162" s="153"/>
      <c r="T162" s="153"/>
      <c r="U162" s="153"/>
      <c r="V162" s="153"/>
      <c r="W162" s="153"/>
      <c r="X162" s="153"/>
      <c r="Y162" s="153"/>
      <c r="Z162" s="153"/>
      <c r="AA162" s="153"/>
    </row>
    <row r="163" spans="1:27" ht="11.25" customHeight="1">
      <c r="A163" s="153"/>
      <c r="B163" s="154"/>
      <c r="C163" s="155"/>
      <c r="D163" s="156"/>
      <c r="E163" s="153"/>
      <c r="F163" s="156"/>
      <c r="G163" s="153"/>
      <c r="H163" s="153"/>
      <c r="I163" s="155"/>
      <c r="J163" s="153"/>
      <c r="K163" s="155"/>
      <c r="L163" s="155"/>
      <c r="M163" s="155"/>
      <c r="N163" s="155"/>
      <c r="O163" s="153"/>
      <c r="P163" s="153"/>
      <c r="Q163" s="153"/>
      <c r="R163" s="153"/>
      <c r="S163" s="153"/>
      <c r="T163" s="153"/>
      <c r="U163" s="153"/>
      <c r="V163" s="153"/>
      <c r="W163" s="153"/>
      <c r="X163" s="153"/>
      <c r="Y163" s="153"/>
      <c r="Z163" s="153"/>
      <c r="AA163" s="153"/>
    </row>
    <row r="164" spans="1:27" ht="11.25" customHeight="1">
      <c r="A164" s="153"/>
      <c r="B164" s="154"/>
      <c r="C164" s="155"/>
      <c r="D164" s="156"/>
      <c r="E164" s="153"/>
      <c r="F164" s="156"/>
      <c r="G164" s="153"/>
      <c r="H164" s="153"/>
      <c r="I164" s="155"/>
      <c r="J164" s="153"/>
      <c r="K164" s="155"/>
      <c r="L164" s="155"/>
      <c r="M164" s="155"/>
      <c r="N164" s="155"/>
      <c r="O164" s="153"/>
      <c r="P164" s="153"/>
      <c r="Q164" s="153"/>
      <c r="R164" s="153"/>
      <c r="S164" s="153"/>
      <c r="T164" s="153"/>
      <c r="U164" s="153"/>
      <c r="V164" s="153"/>
      <c r="W164" s="153"/>
      <c r="X164" s="153"/>
      <c r="Y164" s="153"/>
      <c r="Z164" s="153"/>
      <c r="AA164" s="153"/>
    </row>
    <row r="165" spans="1:27" ht="11.25" customHeight="1">
      <c r="A165" s="153"/>
      <c r="B165" s="154"/>
      <c r="C165" s="155"/>
      <c r="D165" s="156"/>
      <c r="E165" s="153"/>
      <c r="F165" s="156"/>
      <c r="G165" s="153"/>
      <c r="H165" s="153"/>
      <c r="I165" s="155"/>
      <c r="J165" s="153"/>
      <c r="K165" s="155"/>
      <c r="L165" s="155"/>
      <c r="M165" s="155"/>
      <c r="N165" s="155"/>
      <c r="O165" s="153"/>
      <c r="P165" s="153"/>
      <c r="Q165" s="153"/>
      <c r="R165" s="153"/>
      <c r="S165" s="153"/>
      <c r="T165" s="153"/>
      <c r="U165" s="153"/>
      <c r="V165" s="153"/>
      <c r="W165" s="153"/>
      <c r="X165" s="153"/>
      <c r="Y165" s="153"/>
      <c r="Z165" s="153"/>
      <c r="AA165" s="153"/>
    </row>
    <row r="166" spans="1:27" ht="11.25" customHeight="1">
      <c r="A166" s="153"/>
      <c r="B166" s="154"/>
      <c r="C166" s="155"/>
      <c r="D166" s="156"/>
      <c r="E166" s="153"/>
      <c r="F166" s="156"/>
      <c r="G166" s="153"/>
      <c r="H166" s="153"/>
      <c r="I166" s="155"/>
      <c r="J166" s="153"/>
      <c r="K166" s="155"/>
      <c r="L166" s="155"/>
      <c r="M166" s="155"/>
      <c r="N166" s="155"/>
      <c r="O166" s="153"/>
      <c r="P166" s="153"/>
      <c r="Q166" s="153"/>
      <c r="R166" s="153"/>
      <c r="S166" s="153"/>
      <c r="T166" s="153"/>
      <c r="U166" s="153"/>
      <c r="V166" s="153"/>
      <c r="W166" s="153"/>
      <c r="X166" s="153"/>
      <c r="Y166" s="153"/>
      <c r="Z166" s="153"/>
      <c r="AA166" s="153"/>
    </row>
    <row r="167" spans="1:27" ht="11.25" customHeight="1">
      <c r="A167" s="153"/>
      <c r="B167" s="154"/>
      <c r="C167" s="155"/>
      <c r="D167" s="156"/>
      <c r="E167" s="153"/>
      <c r="F167" s="156"/>
      <c r="G167" s="153"/>
      <c r="H167" s="153"/>
      <c r="I167" s="155"/>
      <c r="J167" s="153"/>
      <c r="K167" s="155"/>
      <c r="L167" s="155"/>
      <c r="M167" s="155"/>
      <c r="N167" s="155"/>
      <c r="O167" s="153"/>
      <c r="P167" s="153"/>
      <c r="Q167" s="153"/>
      <c r="R167" s="153"/>
      <c r="S167" s="153"/>
      <c r="T167" s="153"/>
      <c r="U167" s="153"/>
      <c r="V167" s="153"/>
      <c r="W167" s="153"/>
      <c r="X167" s="153"/>
      <c r="Y167" s="153"/>
      <c r="Z167" s="153"/>
      <c r="AA167" s="153"/>
    </row>
    <row r="168" spans="1:27" ht="11.25" customHeight="1">
      <c r="A168" s="153"/>
      <c r="B168" s="154"/>
      <c r="C168" s="155"/>
      <c r="D168" s="156"/>
      <c r="E168" s="153"/>
      <c r="F168" s="156"/>
      <c r="G168" s="153"/>
      <c r="H168" s="153"/>
      <c r="I168" s="155"/>
      <c r="J168" s="153"/>
      <c r="K168" s="155"/>
      <c r="L168" s="155"/>
      <c r="M168" s="155"/>
      <c r="N168" s="155"/>
      <c r="O168" s="153"/>
      <c r="P168" s="153"/>
      <c r="Q168" s="153"/>
      <c r="R168" s="153"/>
      <c r="S168" s="153"/>
      <c r="T168" s="153"/>
      <c r="U168" s="153"/>
      <c r="V168" s="153"/>
      <c r="W168" s="153"/>
      <c r="X168" s="153"/>
      <c r="Y168" s="153"/>
      <c r="Z168" s="153"/>
      <c r="AA168" s="153"/>
    </row>
    <row r="169" spans="1:27" ht="11.25" customHeight="1">
      <c r="A169" s="153"/>
      <c r="B169" s="154"/>
      <c r="C169" s="155"/>
      <c r="D169" s="156"/>
      <c r="E169" s="153"/>
      <c r="F169" s="156"/>
      <c r="G169" s="153"/>
      <c r="H169" s="153"/>
      <c r="I169" s="155"/>
      <c r="J169" s="153"/>
      <c r="K169" s="155"/>
      <c r="L169" s="155"/>
      <c r="M169" s="155"/>
      <c r="N169" s="155"/>
      <c r="O169" s="153"/>
      <c r="P169" s="153"/>
      <c r="Q169" s="153"/>
      <c r="R169" s="153"/>
      <c r="S169" s="153"/>
      <c r="T169" s="153"/>
      <c r="U169" s="153"/>
      <c r="V169" s="153"/>
      <c r="W169" s="153"/>
      <c r="X169" s="153"/>
      <c r="Y169" s="153"/>
      <c r="Z169" s="153"/>
      <c r="AA169" s="153"/>
    </row>
    <row r="170" spans="1:27" ht="11.25" customHeight="1">
      <c r="A170" s="153"/>
      <c r="B170" s="154"/>
      <c r="C170" s="155"/>
      <c r="D170" s="156"/>
      <c r="E170" s="153"/>
      <c r="F170" s="156"/>
      <c r="G170" s="153"/>
      <c r="H170" s="153"/>
      <c r="I170" s="155"/>
      <c r="J170" s="153"/>
      <c r="K170" s="155"/>
      <c r="L170" s="155"/>
      <c r="M170" s="155"/>
      <c r="N170" s="155"/>
      <c r="O170" s="153"/>
      <c r="P170" s="153"/>
      <c r="Q170" s="153"/>
      <c r="R170" s="153"/>
      <c r="S170" s="153"/>
      <c r="T170" s="153"/>
      <c r="U170" s="153"/>
      <c r="V170" s="153"/>
      <c r="W170" s="153"/>
      <c r="X170" s="153"/>
      <c r="Y170" s="153"/>
      <c r="Z170" s="153"/>
      <c r="AA170" s="153"/>
    </row>
    <row r="171" spans="1:27" ht="11.25" customHeight="1">
      <c r="A171" s="153"/>
      <c r="B171" s="154"/>
      <c r="C171" s="155"/>
      <c r="D171" s="156"/>
      <c r="E171" s="153"/>
      <c r="F171" s="156"/>
      <c r="G171" s="153"/>
      <c r="H171" s="153"/>
      <c r="I171" s="155"/>
      <c r="J171" s="153"/>
      <c r="K171" s="155"/>
      <c r="L171" s="155"/>
      <c r="M171" s="155"/>
      <c r="N171" s="155"/>
      <c r="O171" s="153"/>
      <c r="P171" s="153"/>
      <c r="Q171" s="153"/>
      <c r="R171" s="153"/>
      <c r="S171" s="153"/>
      <c r="T171" s="153"/>
      <c r="U171" s="153"/>
      <c r="V171" s="153"/>
      <c r="W171" s="153"/>
      <c r="X171" s="153"/>
      <c r="Y171" s="153"/>
      <c r="Z171" s="153"/>
      <c r="AA171" s="153"/>
    </row>
    <row r="172" spans="1:27" ht="11.25" customHeight="1">
      <c r="A172" s="153"/>
      <c r="B172" s="154"/>
      <c r="C172" s="155"/>
      <c r="D172" s="156"/>
      <c r="E172" s="153"/>
      <c r="F172" s="156"/>
      <c r="G172" s="153"/>
      <c r="H172" s="153"/>
      <c r="I172" s="155"/>
      <c r="J172" s="153"/>
      <c r="K172" s="155"/>
      <c r="L172" s="155"/>
      <c r="M172" s="155"/>
      <c r="N172" s="155"/>
      <c r="O172" s="153"/>
      <c r="P172" s="153"/>
      <c r="Q172" s="153"/>
      <c r="R172" s="153"/>
      <c r="S172" s="153"/>
      <c r="T172" s="153"/>
      <c r="U172" s="153"/>
      <c r="V172" s="153"/>
      <c r="W172" s="153"/>
      <c r="X172" s="153"/>
      <c r="Y172" s="153"/>
      <c r="Z172" s="153"/>
      <c r="AA172" s="153"/>
    </row>
    <row r="173" spans="1:27" ht="11.25" customHeight="1">
      <c r="A173" s="153"/>
      <c r="B173" s="154"/>
      <c r="C173" s="155"/>
      <c r="D173" s="156"/>
      <c r="E173" s="153"/>
      <c r="F173" s="156"/>
      <c r="G173" s="153"/>
      <c r="H173" s="153"/>
      <c r="I173" s="155"/>
      <c r="J173" s="153"/>
      <c r="K173" s="155"/>
      <c r="L173" s="155"/>
      <c r="M173" s="155"/>
      <c r="N173" s="155"/>
      <c r="O173" s="153"/>
      <c r="P173" s="153"/>
      <c r="Q173" s="153"/>
      <c r="R173" s="153"/>
      <c r="S173" s="153"/>
      <c r="T173" s="153"/>
      <c r="U173" s="153"/>
      <c r="V173" s="153"/>
      <c r="W173" s="153"/>
      <c r="X173" s="153"/>
      <c r="Y173" s="153"/>
      <c r="Z173" s="153"/>
      <c r="AA173" s="153"/>
    </row>
    <row r="174" spans="1:27" ht="11.25" customHeight="1">
      <c r="A174" s="153"/>
      <c r="B174" s="154"/>
      <c r="C174" s="155"/>
      <c r="D174" s="156"/>
      <c r="E174" s="153"/>
      <c r="F174" s="156"/>
      <c r="G174" s="153"/>
      <c r="H174" s="153"/>
      <c r="I174" s="155"/>
      <c r="J174" s="153"/>
      <c r="K174" s="155"/>
      <c r="L174" s="155"/>
      <c r="M174" s="155"/>
      <c r="N174" s="155"/>
      <c r="O174" s="153"/>
      <c r="P174" s="153"/>
      <c r="Q174" s="153"/>
      <c r="R174" s="153"/>
      <c r="S174" s="153"/>
      <c r="T174" s="153"/>
      <c r="U174" s="153"/>
      <c r="V174" s="153"/>
      <c r="W174" s="153"/>
      <c r="X174" s="153"/>
      <c r="Y174" s="153"/>
      <c r="Z174" s="153"/>
      <c r="AA174" s="153"/>
    </row>
    <row r="175" spans="1:27" ht="11.25" customHeight="1">
      <c r="A175" s="153"/>
      <c r="B175" s="154"/>
      <c r="C175" s="155"/>
      <c r="D175" s="156"/>
      <c r="E175" s="153"/>
      <c r="F175" s="156"/>
      <c r="G175" s="153"/>
      <c r="H175" s="153"/>
      <c r="I175" s="155"/>
      <c r="J175" s="153"/>
      <c r="K175" s="155"/>
      <c r="L175" s="155"/>
      <c r="M175" s="155"/>
      <c r="N175" s="155"/>
      <c r="O175" s="153"/>
      <c r="P175" s="153"/>
      <c r="Q175" s="153"/>
      <c r="R175" s="153"/>
      <c r="S175" s="153"/>
      <c r="T175" s="153"/>
      <c r="U175" s="153"/>
      <c r="V175" s="153"/>
      <c r="W175" s="153"/>
      <c r="X175" s="153"/>
      <c r="Y175" s="153"/>
      <c r="Z175" s="153"/>
      <c r="AA175" s="153"/>
    </row>
    <row r="176" spans="1:27" ht="11.25" customHeight="1">
      <c r="A176" s="153"/>
      <c r="B176" s="154"/>
      <c r="C176" s="155"/>
      <c r="D176" s="156"/>
      <c r="E176" s="153"/>
      <c r="F176" s="156"/>
      <c r="G176" s="153"/>
      <c r="H176" s="153"/>
      <c r="I176" s="155"/>
      <c r="J176" s="153"/>
      <c r="K176" s="155"/>
      <c r="L176" s="155"/>
      <c r="M176" s="155"/>
      <c r="N176" s="155"/>
      <c r="O176" s="153"/>
      <c r="P176" s="153"/>
      <c r="Q176" s="153"/>
      <c r="R176" s="153"/>
      <c r="S176" s="153"/>
      <c r="T176" s="153"/>
      <c r="U176" s="153"/>
      <c r="V176" s="153"/>
      <c r="W176" s="153"/>
      <c r="X176" s="153"/>
      <c r="Y176" s="153"/>
      <c r="Z176" s="153"/>
      <c r="AA176" s="153"/>
    </row>
    <row r="177" spans="1:27" ht="11.25" customHeight="1">
      <c r="A177" s="153"/>
      <c r="B177" s="154"/>
      <c r="C177" s="155"/>
      <c r="D177" s="156"/>
      <c r="E177" s="153"/>
      <c r="F177" s="156"/>
      <c r="G177" s="153"/>
      <c r="H177" s="153"/>
      <c r="I177" s="155"/>
      <c r="J177" s="153"/>
      <c r="K177" s="155"/>
      <c r="L177" s="155"/>
      <c r="M177" s="155"/>
      <c r="N177" s="155"/>
      <c r="O177" s="153"/>
      <c r="P177" s="153"/>
      <c r="Q177" s="153"/>
      <c r="R177" s="153"/>
      <c r="S177" s="153"/>
      <c r="T177" s="153"/>
      <c r="U177" s="153"/>
      <c r="V177" s="153"/>
      <c r="W177" s="153"/>
      <c r="X177" s="153"/>
      <c r="Y177" s="153"/>
      <c r="Z177" s="153"/>
      <c r="AA177" s="153"/>
    </row>
    <row r="178" spans="1:27" ht="11.25" customHeight="1">
      <c r="A178" s="153"/>
      <c r="B178" s="154"/>
      <c r="C178" s="155"/>
      <c r="D178" s="156"/>
      <c r="E178" s="153"/>
      <c r="F178" s="156"/>
      <c r="G178" s="153"/>
      <c r="H178" s="153"/>
      <c r="I178" s="155"/>
      <c r="J178" s="153"/>
      <c r="K178" s="155"/>
      <c r="L178" s="155"/>
      <c r="M178" s="155"/>
      <c r="N178" s="155"/>
      <c r="O178" s="153"/>
      <c r="P178" s="153"/>
      <c r="Q178" s="153"/>
      <c r="R178" s="153"/>
      <c r="S178" s="153"/>
      <c r="T178" s="153"/>
      <c r="U178" s="153"/>
      <c r="V178" s="153"/>
      <c r="W178" s="153"/>
      <c r="X178" s="153"/>
      <c r="Y178" s="153"/>
      <c r="Z178" s="153"/>
      <c r="AA178" s="153"/>
    </row>
    <row r="179" spans="1:27" ht="11.25" customHeight="1">
      <c r="A179" s="153"/>
      <c r="B179" s="154"/>
      <c r="C179" s="155"/>
      <c r="D179" s="156"/>
      <c r="E179" s="153"/>
      <c r="F179" s="156"/>
      <c r="G179" s="153"/>
      <c r="H179" s="153"/>
      <c r="I179" s="155"/>
      <c r="J179" s="153"/>
      <c r="K179" s="155"/>
      <c r="L179" s="155"/>
      <c r="M179" s="155"/>
      <c r="N179" s="155"/>
      <c r="O179" s="153"/>
      <c r="P179" s="153"/>
      <c r="Q179" s="153"/>
      <c r="R179" s="153"/>
      <c r="S179" s="153"/>
      <c r="T179" s="153"/>
      <c r="U179" s="153"/>
      <c r="V179" s="153"/>
      <c r="W179" s="153"/>
      <c r="X179" s="153"/>
      <c r="Y179" s="153"/>
      <c r="Z179" s="153"/>
      <c r="AA179" s="153"/>
    </row>
    <row r="180" spans="1:27" ht="11.25" customHeight="1">
      <c r="A180" s="153"/>
      <c r="B180" s="154"/>
      <c r="C180" s="155"/>
      <c r="D180" s="156"/>
      <c r="E180" s="153"/>
      <c r="F180" s="156"/>
      <c r="G180" s="153"/>
      <c r="H180" s="153"/>
      <c r="I180" s="155"/>
      <c r="J180" s="153"/>
      <c r="K180" s="155"/>
      <c r="L180" s="155"/>
      <c r="M180" s="155"/>
      <c r="N180" s="155"/>
      <c r="O180" s="153"/>
      <c r="P180" s="153"/>
      <c r="Q180" s="153"/>
      <c r="R180" s="153"/>
      <c r="S180" s="153"/>
      <c r="T180" s="153"/>
      <c r="U180" s="153"/>
      <c r="V180" s="153"/>
      <c r="W180" s="153"/>
      <c r="X180" s="153"/>
      <c r="Y180" s="153"/>
      <c r="Z180" s="153"/>
      <c r="AA180" s="153"/>
    </row>
    <row r="181" spans="1:27" ht="11.25" customHeight="1">
      <c r="A181" s="153"/>
      <c r="B181" s="154"/>
      <c r="C181" s="155"/>
      <c r="D181" s="156"/>
      <c r="E181" s="153"/>
      <c r="F181" s="156"/>
      <c r="G181" s="153"/>
      <c r="H181" s="153"/>
      <c r="I181" s="155"/>
      <c r="J181" s="153"/>
      <c r="K181" s="155"/>
      <c r="L181" s="155"/>
      <c r="M181" s="155"/>
      <c r="N181" s="155"/>
      <c r="O181" s="153"/>
      <c r="P181" s="153"/>
      <c r="Q181" s="153"/>
      <c r="R181" s="153"/>
      <c r="S181" s="153"/>
      <c r="T181" s="153"/>
      <c r="U181" s="153"/>
      <c r="V181" s="153"/>
      <c r="W181" s="153"/>
      <c r="X181" s="153"/>
      <c r="Y181" s="153"/>
      <c r="Z181" s="153"/>
      <c r="AA181" s="153"/>
    </row>
    <row r="182" spans="1:27" ht="11.25" customHeight="1">
      <c r="A182" s="153"/>
      <c r="B182" s="154"/>
      <c r="C182" s="155"/>
      <c r="D182" s="156"/>
      <c r="E182" s="153"/>
      <c r="F182" s="156"/>
      <c r="G182" s="153"/>
      <c r="H182" s="153"/>
      <c r="I182" s="155"/>
      <c r="J182" s="153"/>
      <c r="K182" s="155"/>
      <c r="L182" s="155"/>
      <c r="M182" s="155"/>
      <c r="N182" s="155"/>
      <c r="O182" s="153"/>
      <c r="P182" s="153"/>
      <c r="Q182" s="153"/>
      <c r="R182" s="153"/>
      <c r="S182" s="153"/>
      <c r="T182" s="153"/>
      <c r="U182" s="153"/>
      <c r="V182" s="153"/>
      <c r="W182" s="153"/>
      <c r="X182" s="153"/>
      <c r="Y182" s="153"/>
      <c r="Z182" s="153"/>
      <c r="AA182" s="153"/>
    </row>
    <row r="183" spans="1:27" ht="11.25" customHeight="1">
      <c r="A183" s="153"/>
      <c r="B183" s="154"/>
      <c r="C183" s="155"/>
      <c r="D183" s="156"/>
      <c r="E183" s="153"/>
      <c r="F183" s="156"/>
      <c r="G183" s="153"/>
      <c r="H183" s="153"/>
      <c r="I183" s="155"/>
      <c r="J183" s="153"/>
      <c r="K183" s="155"/>
      <c r="L183" s="155"/>
      <c r="M183" s="155"/>
      <c r="N183" s="155"/>
      <c r="O183" s="153"/>
      <c r="P183" s="153"/>
      <c r="Q183" s="153"/>
      <c r="R183" s="153"/>
      <c r="S183" s="153"/>
      <c r="T183" s="153"/>
      <c r="U183" s="153"/>
      <c r="V183" s="153"/>
      <c r="W183" s="153"/>
      <c r="X183" s="153"/>
      <c r="Y183" s="153"/>
      <c r="Z183" s="153"/>
      <c r="AA183" s="153"/>
    </row>
    <row r="184" spans="1:27" ht="11.25" customHeight="1">
      <c r="A184" s="153"/>
      <c r="B184" s="154"/>
      <c r="C184" s="155"/>
      <c r="D184" s="156"/>
      <c r="E184" s="153"/>
      <c r="F184" s="156"/>
      <c r="G184" s="153"/>
      <c r="H184" s="153"/>
      <c r="I184" s="155"/>
      <c r="J184" s="153"/>
      <c r="K184" s="155"/>
      <c r="L184" s="155"/>
      <c r="M184" s="155"/>
      <c r="N184" s="155"/>
      <c r="O184" s="153"/>
      <c r="P184" s="153"/>
      <c r="Q184" s="153"/>
      <c r="R184" s="153"/>
      <c r="S184" s="153"/>
      <c r="T184" s="153"/>
      <c r="U184" s="153"/>
      <c r="V184" s="153"/>
      <c r="W184" s="153"/>
      <c r="X184" s="153"/>
      <c r="Y184" s="153"/>
      <c r="Z184" s="153"/>
      <c r="AA184" s="153"/>
    </row>
    <row r="185" spans="1:27" ht="11.25" customHeight="1">
      <c r="A185" s="153"/>
      <c r="B185" s="154"/>
      <c r="C185" s="155"/>
      <c r="D185" s="156"/>
      <c r="E185" s="153"/>
      <c r="F185" s="156"/>
      <c r="G185" s="153"/>
      <c r="H185" s="153"/>
      <c r="I185" s="155"/>
      <c r="J185" s="153"/>
      <c r="K185" s="155"/>
      <c r="L185" s="155"/>
      <c r="M185" s="155"/>
      <c r="N185" s="155"/>
      <c r="O185" s="153"/>
      <c r="P185" s="153"/>
      <c r="Q185" s="153"/>
      <c r="R185" s="153"/>
      <c r="S185" s="153"/>
      <c r="T185" s="153"/>
      <c r="U185" s="153"/>
      <c r="V185" s="153"/>
      <c r="W185" s="153"/>
      <c r="X185" s="153"/>
      <c r="Y185" s="153"/>
      <c r="Z185" s="153"/>
      <c r="AA185" s="153"/>
    </row>
    <row r="186" spans="1:27" ht="11.25" customHeight="1">
      <c r="A186" s="153"/>
      <c r="B186" s="154"/>
      <c r="C186" s="155"/>
      <c r="D186" s="156"/>
      <c r="E186" s="153"/>
      <c r="F186" s="156"/>
      <c r="G186" s="153"/>
      <c r="H186" s="153"/>
      <c r="I186" s="155"/>
      <c r="J186" s="153"/>
      <c r="K186" s="155"/>
      <c r="L186" s="155"/>
      <c r="M186" s="155"/>
      <c r="N186" s="155"/>
      <c r="O186" s="153"/>
      <c r="P186" s="153"/>
      <c r="Q186" s="153"/>
      <c r="R186" s="153"/>
      <c r="S186" s="153"/>
      <c r="T186" s="153"/>
      <c r="U186" s="153"/>
      <c r="V186" s="153"/>
      <c r="W186" s="153"/>
      <c r="X186" s="153"/>
      <c r="Y186" s="153"/>
      <c r="Z186" s="153"/>
      <c r="AA186" s="153"/>
    </row>
    <row r="187" spans="1:27" ht="11.25" customHeight="1">
      <c r="A187" s="153"/>
      <c r="B187" s="154"/>
      <c r="C187" s="155"/>
      <c r="D187" s="156"/>
      <c r="E187" s="153"/>
      <c r="F187" s="156"/>
      <c r="G187" s="153"/>
      <c r="H187" s="153"/>
      <c r="I187" s="155"/>
      <c r="J187" s="153"/>
      <c r="K187" s="155"/>
      <c r="L187" s="155"/>
      <c r="M187" s="155"/>
      <c r="N187" s="155"/>
      <c r="O187" s="153"/>
      <c r="P187" s="153"/>
      <c r="Q187" s="153"/>
      <c r="R187" s="153"/>
      <c r="S187" s="153"/>
      <c r="T187" s="153"/>
      <c r="U187" s="153"/>
      <c r="V187" s="153"/>
      <c r="W187" s="153"/>
      <c r="X187" s="153"/>
      <c r="Y187" s="153"/>
      <c r="Z187" s="153"/>
      <c r="AA187" s="153"/>
    </row>
    <row r="188" spans="1:27" ht="11.25" customHeight="1">
      <c r="A188" s="153"/>
      <c r="B188" s="154"/>
      <c r="C188" s="155"/>
      <c r="D188" s="156"/>
      <c r="E188" s="153"/>
      <c r="F188" s="156"/>
      <c r="G188" s="153"/>
      <c r="H188" s="153"/>
      <c r="I188" s="155"/>
      <c r="J188" s="153"/>
      <c r="K188" s="155"/>
      <c r="L188" s="155"/>
      <c r="M188" s="155"/>
      <c r="N188" s="155"/>
      <c r="O188" s="153"/>
      <c r="P188" s="153"/>
      <c r="Q188" s="153"/>
      <c r="R188" s="153"/>
      <c r="S188" s="153"/>
      <c r="T188" s="153"/>
      <c r="U188" s="153"/>
      <c r="V188" s="153"/>
      <c r="W188" s="153"/>
      <c r="X188" s="153"/>
      <c r="Y188" s="153"/>
      <c r="Z188" s="153"/>
      <c r="AA188" s="153"/>
    </row>
    <row r="189" spans="1:27" ht="11.25" customHeight="1">
      <c r="A189" s="153"/>
      <c r="B189" s="154"/>
      <c r="C189" s="155"/>
      <c r="D189" s="156"/>
      <c r="E189" s="153"/>
      <c r="F189" s="156"/>
      <c r="G189" s="153"/>
      <c r="H189" s="153"/>
      <c r="I189" s="155"/>
      <c r="J189" s="153"/>
      <c r="K189" s="155"/>
      <c r="L189" s="155"/>
      <c r="M189" s="155"/>
      <c r="N189" s="155"/>
      <c r="O189" s="153"/>
      <c r="P189" s="153"/>
      <c r="Q189" s="153"/>
      <c r="R189" s="153"/>
      <c r="S189" s="153"/>
      <c r="T189" s="153"/>
      <c r="U189" s="153"/>
      <c r="V189" s="153"/>
      <c r="W189" s="153"/>
      <c r="X189" s="153"/>
      <c r="Y189" s="153"/>
      <c r="Z189" s="153"/>
      <c r="AA189" s="153"/>
    </row>
    <row r="190" spans="1:27" ht="11.25" customHeight="1">
      <c r="A190" s="153"/>
      <c r="B190" s="154"/>
      <c r="C190" s="155"/>
      <c r="D190" s="156"/>
      <c r="E190" s="153"/>
      <c r="F190" s="156"/>
      <c r="G190" s="153"/>
      <c r="H190" s="153"/>
      <c r="I190" s="155"/>
      <c r="J190" s="153"/>
      <c r="K190" s="155"/>
      <c r="L190" s="155"/>
      <c r="M190" s="155"/>
      <c r="N190" s="155"/>
      <c r="O190" s="153"/>
      <c r="P190" s="153"/>
      <c r="Q190" s="153"/>
      <c r="R190" s="153"/>
      <c r="S190" s="153"/>
      <c r="T190" s="153"/>
      <c r="U190" s="153"/>
      <c r="V190" s="153"/>
      <c r="W190" s="153"/>
      <c r="X190" s="153"/>
      <c r="Y190" s="153"/>
      <c r="Z190" s="153"/>
      <c r="AA190" s="153"/>
    </row>
    <row r="191" spans="1:27" ht="11.25" customHeight="1">
      <c r="A191" s="153"/>
      <c r="B191" s="154"/>
      <c r="C191" s="155"/>
      <c r="D191" s="156"/>
      <c r="E191" s="153"/>
      <c r="F191" s="156"/>
      <c r="G191" s="153"/>
      <c r="H191" s="153"/>
      <c r="I191" s="155"/>
      <c r="J191" s="153"/>
      <c r="K191" s="155"/>
      <c r="L191" s="155"/>
      <c r="M191" s="155"/>
      <c r="N191" s="155"/>
      <c r="O191" s="153"/>
      <c r="P191" s="153"/>
      <c r="Q191" s="153"/>
      <c r="R191" s="153"/>
      <c r="S191" s="153"/>
      <c r="T191" s="153"/>
      <c r="U191" s="153"/>
      <c r="V191" s="153"/>
      <c r="W191" s="153"/>
      <c r="X191" s="153"/>
      <c r="Y191" s="153"/>
      <c r="Z191" s="153"/>
      <c r="AA191" s="153"/>
    </row>
    <row r="192" spans="1:27" ht="11.25" customHeight="1">
      <c r="A192" s="153"/>
      <c r="B192" s="154"/>
      <c r="C192" s="155"/>
      <c r="D192" s="156"/>
      <c r="E192" s="153"/>
      <c r="F192" s="156"/>
      <c r="G192" s="153"/>
      <c r="H192" s="153"/>
      <c r="I192" s="155"/>
      <c r="J192" s="153"/>
      <c r="K192" s="155"/>
      <c r="L192" s="155"/>
      <c r="M192" s="155"/>
      <c r="N192" s="155"/>
      <c r="O192" s="153"/>
      <c r="P192" s="153"/>
      <c r="Q192" s="153"/>
      <c r="R192" s="153"/>
      <c r="S192" s="153"/>
      <c r="T192" s="153"/>
      <c r="U192" s="153"/>
      <c r="V192" s="153"/>
      <c r="W192" s="153"/>
      <c r="X192" s="153"/>
      <c r="Y192" s="153"/>
      <c r="Z192" s="153"/>
      <c r="AA192" s="153"/>
    </row>
    <row r="193" spans="1:27" ht="11.25" customHeight="1">
      <c r="A193" s="153"/>
      <c r="B193" s="154"/>
      <c r="C193" s="155"/>
      <c r="D193" s="156"/>
      <c r="E193" s="153"/>
      <c r="F193" s="156"/>
      <c r="G193" s="153"/>
      <c r="H193" s="153"/>
      <c r="I193" s="155"/>
      <c r="J193" s="153"/>
      <c r="K193" s="155"/>
      <c r="L193" s="155"/>
      <c r="M193" s="155"/>
      <c r="N193" s="155"/>
      <c r="O193" s="153"/>
      <c r="P193" s="153"/>
      <c r="Q193" s="153"/>
      <c r="R193" s="153"/>
      <c r="S193" s="153"/>
      <c r="T193" s="153"/>
      <c r="U193" s="153"/>
      <c r="V193" s="153"/>
      <c r="W193" s="153"/>
      <c r="X193" s="153"/>
      <c r="Y193" s="153"/>
      <c r="Z193" s="153"/>
      <c r="AA193" s="153"/>
    </row>
    <row r="194" spans="1:27" ht="11.25" customHeight="1">
      <c r="A194" s="153"/>
      <c r="B194" s="154"/>
      <c r="C194" s="155"/>
      <c r="D194" s="156"/>
      <c r="E194" s="153"/>
      <c r="F194" s="156"/>
      <c r="G194" s="153"/>
      <c r="H194" s="153"/>
      <c r="I194" s="155"/>
      <c r="J194" s="153"/>
      <c r="K194" s="155"/>
      <c r="L194" s="155"/>
      <c r="M194" s="155"/>
      <c r="N194" s="155"/>
      <c r="O194" s="153"/>
      <c r="P194" s="153"/>
      <c r="Q194" s="153"/>
      <c r="R194" s="153"/>
      <c r="S194" s="153"/>
      <c r="T194" s="153"/>
      <c r="U194" s="153"/>
      <c r="V194" s="153"/>
      <c r="W194" s="153"/>
      <c r="X194" s="153"/>
      <c r="Y194" s="153"/>
      <c r="Z194" s="153"/>
      <c r="AA194" s="153"/>
    </row>
    <row r="195" spans="1:27" ht="11.25" customHeight="1">
      <c r="A195" s="153"/>
      <c r="B195" s="154"/>
      <c r="C195" s="155"/>
      <c r="D195" s="156"/>
      <c r="E195" s="153"/>
      <c r="F195" s="156"/>
      <c r="G195" s="153"/>
      <c r="H195" s="153"/>
      <c r="I195" s="155"/>
      <c r="J195" s="153"/>
      <c r="K195" s="155"/>
      <c r="L195" s="155"/>
      <c r="M195" s="155"/>
      <c r="N195" s="155"/>
      <c r="O195" s="153"/>
      <c r="P195" s="153"/>
      <c r="Q195" s="153"/>
      <c r="R195" s="153"/>
      <c r="S195" s="153"/>
      <c r="T195" s="153"/>
      <c r="U195" s="153"/>
      <c r="V195" s="153"/>
      <c r="W195" s="153"/>
      <c r="X195" s="153"/>
      <c r="Y195" s="153"/>
      <c r="Z195" s="153"/>
      <c r="AA195" s="153"/>
    </row>
    <row r="196" spans="1:27" ht="11.25" customHeight="1">
      <c r="A196" s="153"/>
      <c r="B196" s="154"/>
      <c r="C196" s="155"/>
      <c r="D196" s="156"/>
      <c r="E196" s="153"/>
      <c r="F196" s="156"/>
      <c r="G196" s="153"/>
      <c r="H196" s="153"/>
      <c r="I196" s="155"/>
      <c r="J196" s="153"/>
      <c r="K196" s="155"/>
      <c r="L196" s="155"/>
      <c r="M196" s="155"/>
      <c r="N196" s="155"/>
      <c r="O196" s="153"/>
      <c r="P196" s="153"/>
      <c r="Q196" s="153"/>
      <c r="R196" s="153"/>
      <c r="S196" s="153"/>
      <c r="T196" s="153"/>
      <c r="U196" s="153"/>
      <c r="V196" s="153"/>
      <c r="W196" s="153"/>
      <c r="X196" s="153"/>
      <c r="Y196" s="153"/>
      <c r="Z196" s="153"/>
      <c r="AA196" s="153"/>
    </row>
    <row r="197" spans="1:27" ht="11.25" customHeight="1">
      <c r="A197" s="153"/>
      <c r="B197" s="154"/>
      <c r="C197" s="155"/>
      <c r="D197" s="156"/>
      <c r="E197" s="153"/>
      <c r="F197" s="156"/>
      <c r="G197" s="153"/>
      <c r="H197" s="153"/>
      <c r="I197" s="155"/>
      <c r="J197" s="153"/>
      <c r="K197" s="155"/>
      <c r="L197" s="155"/>
      <c r="M197" s="155"/>
      <c r="N197" s="155"/>
      <c r="O197" s="153"/>
      <c r="P197" s="153"/>
      <c r="Q197" s="153"/>
      <c r="R197" s="153"/>
      <c r="S197" s="153"/>
      <c r="T197" s="153"/>
      <c r="U197" s="153"/>
      <c r="V197" s="153"/>
      <c r="W197" s="153"/>
      <c r="X197" s="153"/>
      <c r="Y197" s="153"/>
      <c r="Z197" s="153"/>
      <c r="AA197" s="153"/>
    </row>
    <row r="198" spans="1:27" ht="11.25" customHeight="1">
      <c r="A198" s="153"/>
      <c r="B198" s="154"/>
      <c r="C198" s="155"/>
      <c r="D198" s="156"/>
      <c r="E198" s="153"/>
      <c r="F198" s="156"/>
      <c r="G198" s="153"/>
      <c r="H198" s="153"/>
      <c r="I198" s="155"/>
      <c r="J198" s="153"/>
      <c r="K198" s="155"/>
      <c r="L198" s="155"/>
      <c r="M198" s="155"/>
      <c r="N198" s="155"/>
      <c r="O198" s="153"/>
      <c r="P198" s="153"/>
      <c r="Q198" s="153"/>
      <c r="R198" s="153"/>
      <c r="S198" s="153"/>
      <c r="T198" s="153"/>
      <c r="U198" s="153"/>
      <c r="V198" s="153"/>
      <c r="W198" s="153"/>
      <c r="X198" s="153"/>
      <c r="Y198" s="153"/>
      <c r="Z198" s="153"/>
      <c r="AA198" s="153"/>
    </row>
    <row r="199" spans="1:27" ht="11.25" customHeight="1">
      <c r="A199" s="153"/>
      <c r="B199" s="154"/>
      <c r="C199" s="155"/>
      <c r="D199" s="156"/>
      <c r="E199" s="153"/>
      <c r="F199" s="156"/>
      <c r="G199" s="153"/>
      <c r="H199" s="153"/>
      <c r="I199" s="155"/>
      <c r="J199" s="153"/>
      <c r="K199" s="155"/>
      <c r="L199" s="155"/>
      <c r="M199" s="155"/>
      <c r="N199" s="155"/>
      <c r="O199" s="153"/>
      <c r="P199" s="153"/>
      <c r="Q199" s="153"/>
      <c r="R199" s="153"/>
      <c r="S199" s="153"/>
      <c r="T199" s="153"/>
      <c r="U199" s="153"/>
      <c r="V199" s="153"/>
      <c r="W199" s="153"/>
      <c r="X199" s="153"/>
      <c r="Y199" s="153"/>
      <c r="Z199" s="153"/>
      <c r="AA199" s="153"/>
    </row>
    <row r="200" spans="1:27" ht="11.25" customHeight="1">
      <c r="A200" s="153"/>
      <c r="B200" s="154"/>
      <c r="C200" s="155"/>
      <c r="D200" s="156"/>
      <c r="E200" s="153"/>
      <c r="F200" s="156"/>
      <c r="G200" s="153"/>
      <c r="H200" s="153"/>
      <c r="I200" s="155"/>
      <c r="J200" s="153"/>
      <c r="K200" s="155"/>
      <c r="L200" s="155"/>
      <c r="M200" s="155"/>
      <c r="N200" s="155"/>
      <c r="O200" s="153"/>
      <c r="P200" s="153"/>
      <c r="Q200" s="153"/>
      <c r="R200" s="153"/>
      <c r="S200" s="153"/>
      <c r="T200" s="153"/>
      <c r="U200" s="153"/>
      <c r="V200" s="153"/>
      <c r="W200" s="153"/>
      <c r="X200" s="153"/>
      <c r="Y200" s="153"/>
      <c r="Z200" s="153"/>
      <c r="AA200" s="153"/>
    </row>
    <row r="201" spans="1:27" ht="11.25" customHeight="1">
      <c r="A201" s="153"/>
      <c r="B201" s="154"/>
      <c r="C201" s="155"/>
      <c r="D201" s="156"/>
      <c r="E201" s="153"/>
      <c r="F201" s="156"/>
      <c r="G201" s="153"/>
      <c r="H201" s="153"/>
      <c r="I201" s="155"/>
      <c r="J201" s="153"/>
      <c r="K201" s="155"/>
      <c r="L201" s="155"/>
      <c r="M201" s="155"/>
      <c r="N201" s="155"/>
      <c r="O201" s="153"/>
      <c r="P201" s="153"/>
      <c r="Q201" s="153"/>
      <c r="R201" s="153"/>
      <c r="S201" s="153"/>
      <c r="T201" s="153"/>
      <c r="U201" s="153"/>
      <c r="V201" s="153"/>
      <c r="W201" s="153"/>
      <c r="X201" s="153"/>
      <c r="Y201" s="153"/>
      <c r="Z201" s="153"/>
      <c r="AA201" s="153"/>
    </row>
    <row r="202" spans="1:27" ht="11.25" customHeight="1">
      <c r="A202" s="153"/>
      <c r="B202" s="154"/>
      <c r="C202" s="155"/>
      <c r="D202" s="156"/>
      <c r="E202" s="153"/>
      <c r="F202" s="156"/>
      <c r="G202" s="153"/>
      <c r="H202" s="153"/>
      <c r="I202" s="155"/>
      <c r="J202" s="153"/>
      <c r="K202" s="155"/>
      <c r="L202" s="155"/>
      <c r="M202" s="155"/>
      <c r="N202" s="155"/>
      <c r="O202" s="153"/>
      <c r="P202" s="153"/>
      <c r="Q202" s="153"/>
      <c r="R202" s="153"/>
      <c r="S202" s="153"/>
      <c r="T202" s="153"/>
      <c r="U202" s="153"/>
      <c r="V202" s="153"/>
      <c r="W202" s="153"/>
      <c r="X202" s="153"/>
      <c r="Y202" s="153"/>
      <c r="Z202" s="153"/>
      <c r="AA202" s="153"/>
    </row>
    <row r="203" spans="1:27" ht="11.25" customHeight="1">
      <c r="A203" s="153"/>
      <c r="B203" s="154"/>
      <c r="C203" s="155"/>
      <c r="D203" s="156"/>
      <c r="E203" s="153"/>
      <c r="F203" s="156"/>
      <c r="G203" s="153"/>
      <c r="H203" s="153"/>
      <c r="I203" s="155"/>
      <c r="J203" s="153"/>
      <c r="K203" s="155"/>
      <c r="L203" s="155"/>
      <c r="M203" s="155"/>
      <c r="N203" s="155"/>
      <c r="O203" s="153"/>
      <c r="P203" s="153"/>
      <c r="Q203" s="153"/>
      <c r="R203" s="153"/>
      <c r="S203" s="153"/>
      <c r="T203" s="153"/>
      <c r="U203" s="153"/>
      <c r="V203" s="153"/>
      <c r="W203" s="153"/>
      <c r="X203" s="153"/>
      <c r="Y203" s="153"/>
      <c r="Z203" s="153"/>
      <c r="AA203" s="153"/>
    </row>
    <row r="204" spans="1:27" ht="11.25" customHeight="1">
      <c r="A204" s="153"/>
      <c r="B204" s="154"/>
      <c r="C204" s="155"/>
      <c r="D204" s="156"/>
      <c r="E204" s="153"/>
      <c r="F204" s="156"/>
      <c r="G204" s="153"/>
      <c r="H204" s="153"/>
      <c r="I204" s="155"/>
      <c r="J204" s="153"/>
      <c r="K204" s="155"/>
      <c r="L204" s="155"/>
      <c r="M204" s="155"/>
      <c r="N204" s="155"/>
      <c r="O204" s="153"/>
      <c r="P204" s="153"/>
      <c r="Q204" s="153"/>
      <c r="R204" s="153"/>
      <c r="S204" s="153"/>
      <c r="T204" s="153"/>
      <c r="U204" s="153"/>
      <c r="V204" s="153"/>
      <c r="W204" s="153"/>
      <c r="X204" s="153"/>
      <c r="Y204" s="153"/>
      <c r="Z204" s="153"/>
      <c r="AA204" s="153"/>
    </row>
    <row r="205" spans="1:27" ht="11.25" customHeight="1">
      <c r="A205" s="153"/>
      <c r="B205" s="154"/>
      <c r="C205" s="155"/>
      <c r="D205" s="156"/>
      <c r="E205" s="153"/>
      <c r="F205" s="156"/>
      <c r="G205" s="153"/>
      <c r="H205" s="153"/>
      <c r="I205" s="155"/>
      <c r="J205" s="153"/>
      <c r="K205" s="155"/>
      <c r="L205" s="155"/>
      <c r="M205" s="155"/>
      <c r="N205" s="155"/>
      <c r="O205" s="153"/>
      <c r="P205" s="153"/>
      <c r="Q205" s="153"/>
      <c r="R205" s="153"/>
      <c r="S205" s="153"/>
      <c r="T205" s="153"/>
      <c r="U205" s="153"/>
      <c r="V205" s="153"/>
      <c r="W205" s="153"/>
      <c r="X205" s="153"/>
      <c r="Y205" s="153"/>
      <c r="Z205" s="153"/>
      <c r="AA205" s="153"/>
    </row>
    <row r="206" spans="1:27" ht="11.25" customHeight="1">
      <c r="A206" s="153"/>
      <c r="B206" s="154"/>
      <c r="C206" s="155"/>
      <c r="D206" s="156"/>
      <c r="E206" s="153"/>
      <c r="F206" s="156"/>
      <c r="G206" s="153"/>
      <c r="H206" s="153"/>
      <c r="I206" s="155"/>
      <c r="J206" s="153"/>
      <c r="K206" s="155"/>
      <c r="L206" s="155"/>
      <c r="M206" s="155"/>
      <c r="N206" s="155"/>
      <c r="O206" s="153"/>
      <c r="P206" s="153"/>
      <c r="Q206" s="153"/>
      <c r="R206" s="153"/>
      <c r="S206" s="153"/>
      <c r="T206" s="153"/>
      <c r="U206" s="153"/>
      <c r="V206" s="153"/>
      <c r="W206" s="153"/>
      <c r="X206" s="153"/>
      <c r="Y206" s="153"/>
      <c r="Z206" s="153"/>
      <c r="AA206" s="153"/>
    </row>
    <row r="207" spans="1:27" ht="11.25" customHeight="1">
      <c r="A207" s="153"/>
      <c r="B207" s="154"/>
      <c r="C207" s="155"/>
      <c r="D207" s="156"/>
      <c r="E207" s="153"/>
      <c r="F207" s="156"/>
      <c r="G207" s="153"/>
      <c r="H207" s="153"/>
      <c r="I207" s="155"/>
      <c r="J207" s="153"/>
      <c r="K207" s="155"/>
      <c r="L207" s="155"/>
      <c r="M207" s="155"/>
      <c r="N207" s="155"/>
      <c r="O207" s="153"/>
      <c r="P207" s="153"/>
      <c r="Q207" s="153"/>
      <c r="R207" s="153"/>
      <c r="S207" s="153"/>
      <c r="T207" s="153"/>
      <c r="U207" s="153"/>
      <c r="V207" s="153"/>
      <c r="W207" s="153"/>
      <c r="X207" s="153"/>
      <c r="Y207" s="153"/>
      <c r="Z207" s="153"/>
      <c r="AA207" s="153"/>
    </row>
    <row r="208" spans="1:27" ht="11.25" customHeight="1">
      <c r="A208" s="153"/>
      <c r="B208" s="154"/>
      <c r="C208" s="155"/>
      <c r="D208" s="156"/>
      <c r="E208" s="153"/>
      <c r="F208" s="156"/>
      <c r="G208" s="153"/>
      <c r="H208" s="153"/>
      <c r="I208" s="155"/>
      <c r="J208" s="153"/>
      <c r="K208" s="155"/>
      <c r="L208" s="155"/>
      <c r="M208" s="155"/>
      <c r="N208" s="155"/>
      <c r="O208" s="153"/>
      <c r="P208" s="153"/>
      <c r="Q208" s="153"/>
      <c r="R208" s="153"/>
      <c r="S208" s="153"/>
      <c r="T208" s="153"/>
      <c r="U208" s="153"/>
      <c r="V208" s="153"/>
      <c r="W208" s="153"/>
      <c r="X208" s="153"/>
      <c r="Y208" s="153"/>
      <c r="Z208" s="153"/>
      <c r="AA208" s="153"/>
    </row>
    <row r="209" spans="1:27" ht="11.25" customHeight="1">
      <c r="A209" s="153"/>
      <c r="B209" s="154"/>
      <c r="C209" s="155"/>
      <c r="D209" s="156"/>
      <c r="E209" s="153"/>
      <c r="F209" s="156"/>
      <c r="G209" s="153"/>
      <c r="H209" s="153"/>
      <c r="I209" s="155"/>
      <c r="J209" s="153"/>
      <c r="K209" s="155"/>
      <c r="L209" s="155"/>
      <c r="M209" s="155"/>
      <c r="N209" s="155"/>
      <c r="O209" s="153"/>
      <c r="P209" s="153"/>
      <c r="Q209" s="153"/>
      <c r="R209" s="153"/>
      <c r="S209" s="153"/>
      <c r="T209" s="153"/>
      <c r="U209" s="153"/>
      <c r="V209" s="153"/>
      <c r="W209" s="153"/>
      <c r="X209" s="153"/>
      <c r="Y209" s="153"/>
      <c r="Z209" s="153"/>
      <c r="AA209" s="153"/>
    </row>
    <row r="210" spans="1:27" ht="11.25" customHeight="1">
      <c r="A210" s="153"/>
      <c r="B210" s="154"/>
      <c r="C210" s="155"/>
      <c r="D210" s="156"/>
      <c r="E210" s="153"/>
      <c r="F210" s="156"/>
      <c r="G210" s="153"/>
      <c r="H210" s="153"/>
      <c r="I210" s="155"/>
      <c r="J210" s="153"/>
      <c r="K210" s="155"/>
      <c r="L210" s="155"/>
      <c r="M210" s="155"/>
      <c r="N210" s="155"/>
      <c r="O210" s="153"/>
      <c r="P210" s="153"/>
      <c r="Q210" s="153"/>
      <c r="R210" s="153"/>
      <c r="S210" s="153"/>
      <c r="T210" s="153"/>
      <c r="U210" s="153"/>
      <c r="V210" s="153"/>
      <c r="W210" s="153"/>
      <c r="X210" s="153"/>
      <c r="Y210" s="153"/>
      <c r="Z210" s="153"/>
      <c r="AA210" s="153"/>
    </row>
    <row r="211" spans="1:27" ht="11.25" customHeight="1">
      <c r="A211" s="153"/>
      <c r="B211" s="154"/>
      <c r="C211" s="155"/>
      <c r="D211" s="156"/>
      <c r="E211" s="153"/>
      <c r="F211" s="156"/>
      <c r="G211" s="153"/>
      <c r="H211" s="153"/>
      <c r="I211" s="155"/>
      <c r="J211" s="153"/>
      <c r="K211" s="155"/>
      <c r="L211" s="155"/>
      <c r="M211" s="155"/>
      <c r="N211" s="155"/>
      <c r="O211" s="153"/>
      <c r="P211" s="153"/>
      <c r="Q211" s="153"/>
      <c r="R211" s="153"/>
      <c r="S211" s="153"/>
      <c r="T211" s="153"/>
      <c r="U211" s="153"/>
      <c r="V211" s="153"/>
      <c r="W211" s="153"/>
      <c r="X211" s="153"/>
      <c r="Y211" s="153"/>
      <c r="Z211" s="153"/>
      <c r="AA211" s="153"/>
    </row>
    <row r="212" spans="1:27" ht="11.25" customHeight="1">
      <c r="A212" s="153"/>
      <c r="B212" s="154"/>
      <c r="C212" s="155"/>
      <c r="D212" s="156"/>
      <c r="E212" s="153"/>
      <c r="F212" s="156"/>
      <c r="G212" s="153"/>
      <c r="H212" s="153"/>
      <c r="I212" s="155"/>
      <c r="J212" s="153"/>
      <c r="K212" s="155"/>
      <c r="L212" s="155"/>
      <c r="M212" s="155"/>
      <c r="N212" s="155"/>
      <c r="O212" s="153"/>
      <c r="P212" s="153"/>
      <c r="Q212" s="153"/>
      <c r="R212" s="153"/>
      <c r="S212" s="153"/>
      <c r="T212" s="153"/>
      <c r="U212" s="153"/>
      <c r="V212" s="153"/>
      <c r="W212" s="153"/>
      <c r="X212" s="153"/>
      <c r="Y212" s="153"/>
      <c r="Z212" s="153"/>
      <c r="AA212" s="153"/>
    </row>
    <row r="213" spans="1:27" ht="11.25" customHeight="1">
      <c r="A213" s="153"/>
      <c r="B213" s="154"/>
      <c r="C213" s="155"/>
      <c r="D213" s="156"/>
      <c r="E213" s="153"/>
      <c r="F213" s="156"/>
      <c r="G213" s="153"/>
      <c r="H213" s="153"/>
      <c r="I213" s="155"/>
      <c r="J213" s="153"/>
      <c r="K213" s="155"/>
      <c r="L213" s="155"/>
      <c r="M213" s="155"/>
      <c r="N213" s="155"/>
      <c r="O213" s="153"/>
      <c r="P213" s="153"/>
      <c r="Q213" s="153"/>
      <c r="R213" s="153"/>
      <c r="S213" s="153"/>
      <c r="T213" s="153"/>
      <c r="U213" s="153"/>
      <c r="V213" s="153"/>
      <c r="W213" s="153"/>
      <c r="X213" s="153"/>
      <c r="Y213" s="153"/>
      <c r="Z213" s="153"/>
      <c r="AA213" s="153"/>
    </row>
    <row r="214" spans="1:27" ht="11.25" customHeight="1">
      <c r="A214" s="153"/>
      <c r="B214" s="154"/>
      <c r="C214" s="155"/>
      <c r="D214" s="156"/>
      <c r="E214" s="153"/>
      <c r="F214" s="156"/>
      <c r="G214" s="153"/>
      <c r="H214" s="153"/>
      <c r="I214" s="155"/>
      <c r="J214" s="153"/>
      <c r="K214" s="155"/>
      <c r="L214" s="155"/>
      <c r="M214" s="155"/>
      <c r="N214" s="155"/>
      <c r="O214" s="153"/>
      <c r="P214" s="153"/>
      <c r="Q214" s="153"/>
      <c r="R214" s="153"/>
      <c r="S214" s="153"/>
      <c r="T214" s="153"/>
      <c r="U214" s="153"/>
      <c r="V214" s="153"/>
      <c r="W214" s="153"/>
      <c r="X214" s="153"/>
      <c r="Y214" s="153"/>
      <c r="Z214" s="153"/>
      <c r="AA214" s="153"/>
    </row>
    <row r="215" spans="1:27" ht="11.25" customHeight="1">
      <c r="A215" s="153"/>
      <c r="B215" s="154"/>
      <c r="C215" s="155"/>
      <c r="D215" s="156"/>
      <c r="E215" s="153"/>
      <c r="F215" s="156"/>
      <c r="G215" s="153"/>
      <c r="H215" s="153"/>
      <c r="I215" s="155"/>
      <c r="J215" s="153"/>
      <c r="K215" s="155"/>
      <c r="L215" s="155"/>
      <c r="M215" s="155"/>
      <c r="N215" s="155"/>
      <c r="O215" s="153"/>
      <c r="P215" s="153"/>
      <c r="Q215" s="153"/>
      <c r="R215" s="153"/>
      <c r="S215" s="153"/>
      <c r="T215" s="153"/>
      <c r="U215" s="153"/>
      <c r="V215" s="153"/>
      <c r="W215" s="153"/>
      <c r="X215" s="153"/>
      <c r="Y215" s="153"/>
      <c r="Z215" s="153"/>
      <c r="AA215" s="153"/>
    </row>
    <row r="216" spans="1:27" ht="11.25" customHeight="1">
      <c r="A216" s="153"/>
      <c r="B216" s="154"/>
      <c r="C216" s="155"/>
      <c r="D216" s="156"/>
      <c r="E216" s="153"/>
      <c r="F216" s="156"/>
      <c r="G216" s="153"/>
      <c r="H216" s="153"/>
      <c r="I216" s="155"/>
      <c r="J216" s="153"/>
      <c r="K216" s="155"/>
      <c r="L216" s="155"/>
      <c r="M216" s="155"/>
      <c r="N216" s="155"/>
      <c r="O216" s="153"/>
      <c r="P216" s="153"/>
      <c r="Q216" s="153"/>
      <c r="R216" s="153"/>
      <c r="S216" s="153"/>
      <c r="T216" s="153"/>
      <c r="U216" s="153"/>
      <c r="V216" s="153"/>
      <c r="W216" s="153"/>
      <c r="X216" s="153"/>
      <c r="Y216" s="153"/>
      <c r="Z216" s="153"/>
      <c r="AA216" s="153"/>
    </row>
    <row r="217" spans="1:27" ht="11.25" customHeight="1">
      <c r="A217" s="153"/>
      <c r="B217" s="154"/>
      <c r="C217" s="155"/>
      <c r="D217" s="156"/>
      <c r="E217" s="153"/>
      <c r="F217" s="156"/>
      <c r="G217" s="153"/>
      <c r="H217" s="153"/>
      <c r="I217" s="155"/>
      <c r="J217" s="153"/>
      <c r="K217" s="155"/>
      <c r="L217" s="155"/>
      <c r="M217" s="155"/>
      <c r="N217" s="155"/>
      <c r="O217" s="153"/>
      <c r="P217" s="153"/>
      <c r="Q217" s="153"/>
      <c r="R217" s="153"/>
      <c r="S217" s="153"/>
      <c r="T217" s="153"/>
      <c r="U217" s="153"/>
      <c r="V217" s="153"/>
      <c r="W217" s="153"/>
      <c r="X217" s="153"/>
      <c r="Y217" s="153"/>
      <c r="Z217" s="153"/>
      <c r="AA217" s="153"/>
    </row>
    <row r="218" spans="1:27" ht="11.25" customHeight="1">
      <c r="A218" s="153"/>
      <c r="B218" s="154"/>
      <c r="C218" s="155"/>
      <c r="D218" s="156"/>
      <c r="E218" s="153"/>
      <c r="F218" s="156"/>
      <c r="G218" s="153"/>
      <c r="H218" s="153"/>
      <c r="I218" s="155"/>
      <c r="J218" s="153"/>
      <c r="K218" s="155"/>
      <c r="L218" s="155"/>
      <c r="M218" s="155"/>
      <c r="N218" s="155"/>
      <c r="O218" s="153"/>
      <c r="P218" s="153"/>
      <c r="Q218" s="153"/>
      <c r="R218" s="153"/>
      <c r="S218" s="153"/>
      <c r="T218" s="153"/>
      <c r="U218" s="153"/>
      <c r="V218" s="153"/>
      <c r="W218" s="153"/>
      <c r="X218" s="153"/>
      <c r="Y218" s="153"/>
      <c r="Z218" s="153"/>
      <c r="AA218" s="153"/>
    </row>
    <row r="219" spans="1:27" ht="15.75" customHeight="1">
      <c r="K219" s="206"/>
      <c r="L219" s="206"/>
      <c r="M219" s="206"/>
      <c r="N219" s="206"/>
    </row>
    <row r="220" spans="1:27" ht="15.75" customHeight="1">
      <c r="K220" s="206"/>
      <c r="L220" s="206"/>
      <c r="M220" s="206"/>
      <c r="N220" s="206"/>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6">
    <cfRule type="containsText" dxfId="17" priority="1" operator="containsText" text="NO">
      <formula>NOT(ISERROR(SEARCH(("NO"),(Z3))))</formula>
    </cfRule>
    <cfRule type="containsText" dxfId="16" priority="2" operator="containsText" text="SI">
      <formula>NOT(ISERROR(SEARCH(("SI"),(Z3))))</formula>
    </cfRule>
  </conditionalFormatting>
  <hyperlinks>
    <hyperlink ref="W3" r:id="rId1" xr:uid="{00000000-0004-0000-0A00-000000000000}"/>
    <hyperlink ref="W4" r:id="rId2" xr:uid="{00000000-0004-0000-0A00-000001000000}"/>
    <hyperlink ref="W5" r:id="rId3" xr:uid="{00000000-0004-0000-0A00-000002000000}"/>
    <hyperlink ref="W6" r:id="rId4" xr:uid="{00000000-0004-0000-0A00-000003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A00-000000000000}">
          <x14:formula1>
            <xm:f>Listados!$F$2:$F$4</xm:f>
          </x14:formula1>
          <xm:sqref>Z3:Z6</xm:sqref>
        </x14:dataValidation>
        <x14:dataValidation type="list" allowBlank="1" showErrorMessage="1" xr:uid="{00000000-0002-0000-0A00-000001000000}">
          <x14:formula1>
            <xm:f>Listados!$D$2:$D$5</xm:f>
          </x14:formula1>
          <xm:sqref>E3:E6</xm:sqref>
        </x14:dataValidation>
        <x14:dataValidation type="list" allowBlank="1" showErrorMessage="1" xr:uid="{00000000-0002-0000-0A00-000002000000}">
          <x14:formula1>
            <xm:f>Listados!$A$2:$A$18</xm:f>
          </x14:formula1>
          <xm:sqref>A3:A6</xm:sqref>
        </x14:dataValidation>
        <x14:dataValidation type="list" allowBlank="1" showErrorMessage="1" xr:uid="{00000000-0002-0000-0A00-000003000000}">
          <x14:formula1>
            <xm:f>Listados!$B$2:$B$30</xm:f>
          </x14:formula1>
          <xm:sqref>B3:B6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1000"/>
  <sheetViews>
    <sheetView topLeftCell="P4" workbookViewId="0">
      <selection activeCell="Y4" sqref="Y4"/>
    </sheetView>
  </sheetViews>
  <sheetFormatPr baseColWidth="10" defaultColWidth="10.08984375" defaultRowHeight="15" customHeight="1"/>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 customWidth="1"/>
    <col min="11" max="14" width="3.81640625" customWidth="1"/>
    <col min="15" max="15" width="3.453125" customWidth="1"/>
    <col min="16" max="18" width="4" customWidth="1"/>
    <col min="19" max="19" width="3.1796875" customWidth="1"/>
    <col min="20" max="20" width="3.453125" customWidth="1"/>
    <col min="21" max="21" width="3.6328125" customWidth="1"/>
    <col min="22" max="22" width="4.08984375" customWidth="1"/>
    <col min="23" max="23" width="21" customWidth="1"/>
    <col min="24" max="24" width="12.08984375" customWidth="1"/>
    <col min="25" max="25" width="57.6328125" customWidth="1"/>
    <col min="26" max="26" width="9" customWidth="1"/>
    <col min="27" max="27" width="12.1796875" customWidth="1"/>
    <col min="28" max="28" width="47.1796875" customWidth="1"/>
  </cols>
  <sheetData>
    <row r="1" spans="1:31" ht="40.5" customHeight="1">
      <c r="A1" s="492" t="s">
        <v>566</v>
      </c>
      <c r="B1" s="493"/>
      <c r="C1" s="493"/>
      <c r="D1" s="493"/>
      <c r="E1" s="493"/>
      <c r="F1" s="493"/>
      <c r="G1" s="493"/>
      <c r="H1" s="493"/>
      <c r="I1" s="493"/>
      <c r="J1" s="494"/>
      <c r="K1" s="495" t="s">
        <v>567</v>
      </c>
      <c r="L1" s="496"/>
      <c r="M1" s="496"/>
      <c r="N1" s="496"/>
      <c r="O1" s="496"/>
      <c r="P1" s="496"/>
      <c r="Q1" s="496"/>
      <c r="R1" s="496"/>
      <c r="S1" s="496"/>
      <c r="T1" s="496"/>
      <c r="U1" s="496"/>
      <c r="V1" s="496"/>
      <c r="W1" s="497"/>
      <c r="X1" s="511" t="s">
        <v>107</v>
      </c>
      <c r="Y1" s="494"/>
      <c r="Z1" s="512" t="s">
        <v>108</v>
      </c>
      <c r="AA1" s="513"/>
      <c r="AB1" s="514"/>
      <c r="AC1" s="34"/>
      <c r="AD1" s="34"/>
      <c r="AE1" s="6"/>
    </row>
    <row r="2" spans="1:31" ht="52.5" customHeight="1">
      <c r="A2" s="36" t="s">
        <v>74</v>
      </c>
      <c r="B2" s="36" t="s">
        <v>490</v>
      </c>
      <c r="C2" s="36" t="s">
        <v>110</v>
      </c>
      <c r="D2" s="36" t="s">
        <v>111</v>
      </c>
      <c r="E2" s="36" t="s">
        <v>112</v>
      </c>
      <c r="F2" s="36" t="s">
        <v>113</v>
      </c>
      <c r="G2" s="36" t="s">
        <v>114</v>
      </c>
      <c r="H2" s="36" t="s">
        <v>115</v>
      </c>
      <c r="I2" s="36" t="s">
        <v>116</v>
      </c>
      <c r="J2" s="36" t="s">
        <v>117</v>
      </c>
      <c r="K2" s="234" t="s">
        <v>118</v>
      </c>
      <c r="L2" s="234" t="s">
        <v>119</v>
      </c>
      <c r="M2" s="234" t="s">
        <v>120</v>
      </c>
      <c r="N2" s="234" t="s">
        <v>121</v>
      </c>
      <c r="O2" s="234" t="s">
        <v>122</v>
      </c>
      <c r="P2" s="234" t="s">
        <v>123</v>
      </c>
      <c r="Q2" s="234" t="s">
        <v>124</v>
      </c>
      <c r="R2" s="234" t="s">
        <v>125</v>
      </c>
      <c r="S2" s="234" t="s">
        <v>126</v>
      </c>
      <c r="T2" s="234" t="s">
        <v>127</v>
      </c>
      <c r="U2" s="234" t="s">
        <v>128</v>
      </c>
      <c r="V2" s="234" t="s">
        <v>129</v>
      </c>
      <c r="W2" s="235" t="s">
        <v>130</v>
      </c>
      <c r="X2" s="236" t="s">
        <v>132</v>
      </c>
      <c r="Y2" s="236" t="s">
        <v>133</v>
      </c>
      <c r="Z2" s="251" t="s">
        <v>131</v>
      </c>
      <c r="AA2" s="251" t="s">
        <v>132</v>
      </c>
      <c r="AB2" s="344" t="s">
        <v>133</v>
      </c>
    </row>
    <row r="3" spans="1:31" ht="159.75" customHeight="1">
      <c r="A3" s="59" t="s">
        <v>41</v>
      </c>
      <c r="B3" s="59" t="s">
        <v>62</v>
      </c>
      <c r="C3" s="58" t="s">
        <v>483</v>
      </c>
      <c r="D3" s="59" t="s">
        <v>347</v>
      </c>
      <c r="E3" s="60" t="s">
        <v>14</v>
      </c>
      <c r="F3" s="59" t="s">
        <v>348</v>
      </c>
      <c r="G3" s="58" t="s">
        <v>137</v>
      </c>
      <c r="H3" s="58" t="s">
        <v>205</v>
      </c>
      <c r="I3" s="59" t="s">
        <v>741</v>
      </c>
      <c r="J3" s="62" t="s">
        <v>349</v>
      </c>
      <c r="K3" s="137">
        <v>0.95</v>
      </c>
      <c r="L3" s="137">
        <v>0.95</v>
      </c>
      <c r="M3" s="137">
        <v>0.95</v>
      </c>
      <c r="N3" s="137">
        <v>0.95</v>
      </c>
      <c r="O3" s="78">
        <v>0.95</v>
      </c>
      <c r="P3" s="78">
        <v>0.95</v>
      </c>
      <c r="Q3" s="78">
        <v>0.95</v>
      </c>
      <c r="R3" s="78">
        <v>0.95</v>
      </c>
      <c r="S3" s="78">
        <v>0.95</v>
      </c>
      <c r="T3" s="78">
        <v>0.95</v>
      </c>
      <c r="U3" s="78">
        <v>0.95</v>
      </c>
      <c r="V3" s="345">
        <v>0.95</v>
      </c>
      <c r="W3" s="431" t="s">
        <v>742</v>
      </c>
      <c r="X3" s="346">
        <v>45687</v>
      </c>
      <c r="Y3" s="347" t="s">
        <v>882</v>
      </c>
      <c r="Z3" s="46" t="s">
        <v>10</v>
      </c>
      <c r="AA3" s="348">
        <v>45708</v>
      </c>
      <c r="AB3" s="347" t="s">
        <v>884</v>
      </c>
    </row>
    <row r="4" spans="1:31" ht="273.75" customHeight="1">
      <c r="A4" s="59" t="s">
        <v>41</v>
      </c>
      <c r="B4" s="59" t="s">
        <v>63</v>
      </c>
      <c r="C4" s="58" t="s">
        <v>484</v>
      </c>
      <c r="D4" s="59" t="s">
        <v>352</v>
      </c>
      <c r="E4" s="60" t="s">
        <v>14</v>
      </c>
      <c r="F4" s="59" t="s">
        <v>353</v>
      </c>
      <c r="G4" s="58" t="s">
        <v>137</v>
      </c>
      <c r="H4" s="58" t="s">
        <v>275</v>
      </c>
      <c r="I4" s="59" t="s">
        <v>195</v>
      </c>
      <c r="J4" s="118" t="s">
        <v>354</v>
      </c>
      <c r="K4" s="349" t="s">
        <v>722</v>
      </c>
      <c r="L4" s="349" t="s">
        <v>722</v>
      </c>
      <c r="M4" s="137">
        <v>0.75</v>
      </c>
      <c r="N4" s="137">
        <v>0.75</v>
      </c>
      <c r="O4" s="78">
        <v>0.75</v>
      </c>
      <c r="P4" s="78">
        <v>0.75</v>
      </c>
      <c r="Q4" s="423">
        <v>0</v>
      </c>
      <c r="R4" s="423">
        <v>0</v>
      </c>
      <c r="S4" s="423">
        <v>0</v>
      </c>
      <c r="T4" s="481">
        <v>0.8</v>
      </c>
      <c r="U4" s="423">
        <v>0</v>
      </c>
      <c r="V4" s="482">
        <v>0.83</v>
      </c>
      <c r="W4" s="431" t="s">
        <v>742</v>
      </c>
      <c r="X4" s="483">
        <v>45716</v>
      </c>
      <c r="Y4" s="484" t="s">
        <v>929</v>
      </c>
      <c r="Z4" s="485" t="s">
        <v>869</v>
      </c>
      <c r="AA4" s="486">
        <v>45719</v>
      </c>
      <c r="AB4" s="428" t="s">
        <v>930</v>
      </c>
    </row>
    <row r="5" spans="1:31" ht="214.2">
      <c r="A5" s="59" t="s">
        <v>41</v>
      </c>
      <c r="B5" s="59" t="s">
        <v>63</v>
      </c>
      <c r="C5" s="58" t="s">
        <v>559</v>
      </c>
      <c r="D5" s="59" t="s">
        <v>743</v>
      </c>
      <c r="E5" s="60" t="s">
        <v>14</v>
      </c>
      <c r="F5" s="62" t="s">
        <v>669</v>
      </c>
      <c r="G5" s="58" t="s">
        <v>137</v>
      </c>
      <c r="H5" s="58" t="s">
        <v>138</v>
      </c>
      <c r="I5" s="59" t="s">
        <v>195</v>
      </c>
      <c r="J5" s="118" t="s">
        <v>744</v>
      </c>
      <c r="K5" s="350"/>
      <c r="L5" s="350"/>
      <c r="M5" s="351"/>
      <c r="N5" s="351"/>
      <c r="O5" s="261"/>
      <c r="P5" s="261"/>
      <c r="Q5" s="487"/>
      <c r="R5" s="487"/>
      <c r="S5" s="481">
        <v>0.78</v>
      </c>
      <c r="T5" s="487"/>
      <c r="U5" s="487"/>
      <c r="V5" s="482">
        <v>0.86</v>
      </c>
      <c r="W5" s="431" t="s">
        <v>931</v>
      </c>
      <c r="X5" s="483">
        <v>45716</v>
      </c>
      <c r="Y5" s="484" t="s">
        <v>932</v>
      </c>
      <c r="Z5" s="488" t="s">
        <v>10</v>
      </c>
      <c r="AA5" s="486">
        <v>45719</v>
      </c>
      <c r="AB5" s="428" t="s">
        <v>933</v>
      </c>
    </row>
    <row r="6" spans="1:31" ht="11.25" customHeight="1">
      <c r="A6" s="153"/>
      <c r="B6" s="154"/>
      <c r="C6" s="155">
        <f>COUNTA(C3:C5)</f>
        <v>3</v>
      </c>
      <c r="D6" s="156"/>
      <c r="E6" s="153"/>
      <c r="F6" s="156"/>
      <c r="G6" s="153"/>
      <c r="H6" s="153"/>
      <c r="I6" s="155"/>
      <c r="J6" s="153"/>
      <c r="K6" s="153"/>
      <c r="L6" s="153"/>
      <c r="M6" s="153"/>
      <c r="N6" s="153"/>
      <c r="O6" s="153"/>
      <c r="P6" s="153"/>
      <c r="Q6" s="153"/>
      <c r="R6" s="153"/>
      <c r="S6" s="153"/>
      <c r="T6" s="153"/>
      <c r="U6" s="153"/>
      <c r="V6" s="153"/>
      <c r="W6" s="153"/>
      <c r="X6" s="153"/>
      <c r="Y6" s="153"/>
      <c r="Z6" s="153"/>
      <c r="AA6" s="153"/>
    </row>
    <row r="7" spans="1:31" ht="11.25" customHeight="1">
      <c r="A7" s="153"/>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row>
    <row r="8" spans="1:31" ht="11.25" customHeight="1">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31" ht="11.25" customHeight="1">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1" ht="11.25" customHeight="1">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1" ht="11.25" customHeight="1">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1" ht="11.25" customHeight="1">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1" ht="11.25" customHeight="1">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1" ht="11.25" customHeight="1">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1" ht="11.25" customHeight="1">
      <c r="A15" s="153"/>
      <c r="B15" s="154"/>
      <c r="C15" s="155"/>
      <c r="D15" s="156"/>
      <c r="E15" s="153"/>
      <c r="F15" s="156"/>
      <c r="G15" s="352"/>
      <c r="H15" s="153"/>
      <c r="I15" s="155"/>
      <c r="J15" s="153"/>
      <c r="K15" s="153"/>
      <c r="L15" s="153"/>
      <c r="M15" s="153"/>
      <c r="N15" s="153"/>
      <c r="O15" s="153"/>
      <c r="P15" s="153"/>
      <c r="Q15" s="153"/>
      <c r="R15" s="153"/>
      <c r="S15" s="153"/>
      <c r="T15" s="153"/>
      <c r="U15" s="153"/>
      <c r="V15" s="153"/>
      <c r="W15" s="153"/>
      <c r="X15" s="153"/>
      <c r="Y15" s="153"/>
      <c r="Z15" s="153"/>
      <c r="AA15" s="153"/>
    </row>
    <row r="16" spans="1:31"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1.25" customHeight="1">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c r="AA219" s="153"/>
    </row>
    <row r="220" spans="1:27" ht="11.25" customHeight="1">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c r="Z220" s="153"/>
      <c r="AA220" s="153"/>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5">
    <cfRule type="containsText" dxfId="15" priority="1" operator="containsText" text="NO">
      <formula>NOT(ISERROR(SEARCH(("NO"),(Z3))))</formula>
    </cfRule>
    <cfRule type="containsText" dxfId="14" priority="2" operator="containsText" text="SI">
      <formula>NOT(ISERROR(SEARCH(("SI"),(Z3))))</formula>
    </cfRule>
  </conditionalFormatting>
  <hyperlinks>
    <hyperlink ref="W3" r:id="rId1" xr:uid="{00000000-0004-0000-0B00-000000000000}"/>
    <hyperlink ref="W4" r:id="rId2" xr:uid="{00000000-0004-0000-0B00-000001000000}"/>
    <hyperlink ref="W5" r:id="rId3" xr:uid="{00000000-0004-0000-0B00-000002000000}"/>
  </hyperlinks>
  <pageMargins left="0.7" right="0.7" top="0.75" bottom="0.75" header="0" footer="0"/>
  <pageSetup orientation="landscape"/>
  <legacyDrawing r:id="rId4"/>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B00-000000000000}">
          <x14:formula1>
            <xm:f>Listados!$F$2:$F$4</xm:f>
          </x14:formula1>
          <xm:sqref>Z3</xm:sqref>
        </x14:dataValidation>
        <x14:dataValidation type="list" allowBlank="1" showErrorMessage="1" xr:uid="{00000000-0002-0000-0B00-000001000000}">
          <x14:formula1>
            <xm:f>Listados!$D$2:$D$5</xm:f>
          </x14:formula1>
          <xm:sqref>E3:E5</xm:sqref>
        </x14:dataValidation>
        <x14:dataValidation type="list" allowBlank="1" showErrorMessage="1" xr:uid="{00000000-0002-0000-0B00-000002000000}">
          <x14:formula1>
            <xm:f>Listados!$A$2:$A$18</xm:f>
          </x14:formula1>
          <xm:sqref>A3:A5</xm:sqref>
        </x14:dataValidation>
        <x14:dataValidation type="list" allowBlank="1" showErrorMessage="1" xr:uid="{00000000-0002-0000-0B00-000003000000}">
          <x14:formula1>
            <xm:f>Listados!$B$2:$B$30</xm:f>
          </x14:formula1>
          <xm:sqref>B3:B5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000"/>
  <sheetViews>
    <sheetView tabSelected="1" workbookViewId="0">
      <pane xSplit="3" ySplit="2" topLeftCell="O3" activePane="bottomRight" state="frozen"/>
      <selection pane="topRight" activeCell="D1" sqref="D1"/>
      <selection pane="bottomLeft" activeCell="A3" sqref="A3"/>
      <selection pane="bottomRight" activeCell="Y3" sqref="Y3"/>
    </sheetView>
  </sheetViews>
  <sheetFormatPr baseColWidth="10" defaultColWidth="10.08984375" defaultRowHeight="15" customHeight="1"/>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 customWidth="1"/>
    <col min="11" max="11" width="4.1796875" customWidth="1"/>
    <col min="12" max="12" width="3.6328125" customWidth="1"/>
    <col min="13" max="13" width="4.81640625" customWidth="1"/>
    <col min="14" max="14" width="4.453125" customWidth="1"/>
    <col min="15" max="15" width="4.6328125" customWidth="1"/>
    <col min="16" max="16" width="3.36328125" customWidth="1"/>
    <col min="17" max="17" width="3.1796875" customWidth="1"/>
    <col min="18" max="18" width="3.36328125" customWidth="1"/>
    <col min="19" max="19" width="3.54296875" customWidth="1"/>
    <col min="20" max="20" width="4" customWidth="1"/>
    <col min="21" max="21" width="3.6328125" customWidth="1"/>
    <col min="22" max="22" width="4.1796875" customWidth="1"/>
    <col min="23" max="23" width="21.453125" customWidth="1"/>
    <col min="24" max="24" width="13.81640625" customWidth="1"/>
    <col min="25" max="25" width="56.54296875" customWidth="1"/>
    <col min="26" max="26" width="9" customWidth="1"/>
    <col min="27" max="27" width="12.1796875" customWidth="1"/>
    <col min="28" max="28" width="50" customWidth="1"/>
  </cols>
  <sheetData>
    <row r="1" spans="1:30" ht="40.5" customHeight="1" thickBot="1">
      <c r="A1" s="515" t="s">
        <v>566</v>
      </c>
      <c r="B1" s="516"/>
      <c r="C1" s="516"/>
      <c r="D1" s="516"/>
      <c r="E1" s="516"/>
      <c r="F1" s="516"/>
      <c r="G1" s="516"/>
      <c r="H1" s="516"/>
      <c r="I1" s="516"/>
      <c r="J1" s="517"/>
      <c r="K1" s="518" t="s">
        <v>567</v>
      </c>
      <c r="L1" s="516"/>
      <c r="M1" s="516"/>
      <c r="N1" s="516"/>
      <c r="O1" s="516"/>
      <c r="P1" s="516"/>
      <c r="Q1" s="516"/>
      <c r="R1" s="516"/>
      <c r="S1" s="516"/>
      <c r="T1" s="516"/>
      <c r="U1" s="516"/>
      <c r="V1" s="516"/>
      <c r="W1" s="516"/>
      <c r="X1" s="519" t="s">
        <v>107</v>
      </c>
      <c r="Y1" s="517"/>
      <c r="Z1" s="520" t="s">
        <v>108</v>
      </c>
      <c r="AA1" s="501"/>
      <c r="AB1" s="502"/>
      <c r="AC1" s="34"/>
      <c r="AD1" s="6"/>
    </row>
    <row r="2" spans="1:30" ht="52.5" customHeight="1" thickBot="1">
      <c r="A2" s="450" t="s">
        <v>74</v>
      </c>
      <c r="B2" s="451" t="s">
        <v>490</v>
      </c>
      <c r="C2" s="451" t="s">
        <v>110</v>
      </c>
      <c r="D2" s="451" t="s">
        <v>111</v>
      </c>
      <c r="E2" s="451" t="s">
        <v>112</v>
      </c>
      <c r="F2" s="451" t="s">
        <v>113</v>
      </c>
      <c r="G2" s="451" t="s">
        <v>114</v>
      </c>
      <c r="H2" s="451" t="s">
        <v>115</v>
      </c>
      <c r="I2" s="451" t="s">
        <v>116</v>
      </c>
      <c r="J2" s="451" t="s">
        <v>117</v>
      </c>
      <c r="K2" s="452" t="s">
        <v>118</v>
      </c>
      <c r="L2" s="452" t="s">
        <v>119</v>
      </c>
      <c r="M2" s="452" t="s">
        <v>120</v>
      </c>
      <c r="N2" s="452" t="s">
        <v>121</v>
      </c>
      <c r="O2" s="452" t="s">
        <v>122</v>
      </c>
      <c r="P2" s="452" t="s">
        <v>123</v>
      </c>
      <c r="Q2" s="452" t="s">
        <v>124</v>
      </c>
      <c r="R2" s="452" t="s">
        <v>125</v>
      </c>
      <c r="S2" s="452" t="s">
        <v>126</v>
      </c>
      <c r="T2" s="452" t="s">
        <v>127</v>
      </c>
      <c r="U2" s="452" t="s">
        <v>128</v>
      </c>
      <c r="V2" s="452" t="s">
        <v>129</v>
      </c>
      <c r="W2" s="453" t="s">
        <v>130</v>
      </c>
      <c r="X2" s="454" t="s">
        <v>132</v>
      </c>
      <c r="Y2" s="454" t="s">
        <v>133</v>
      </c>
      <c r="Z2" s="455" t="s">
        <v>131</v>
      </c>
      <c r="AA2" s="456" t="s">
        <v>132</v>
      </c>
      <c r="AB2" s="457" t="s">
        <v>133</v>
      </c>
    </row>
    <row r="3" spans="1:30" ht="183.6">
      <c r="A3" s="440" t="s">
        <v>50</v>
      </c>
      <c r="B3" s="440" t="s">
        <v>64</v>
      </c>
      <c r="C3" s="441" t="s">
        <v>202</v>
      </c>
      <c r="D3" s="442" t="s">
        <v>203</v>
      </c>
      <c r="E3" s="46" t="s">
        <v>14</v>
      </c>
      <c r="F3" s="443" t="s">
        <v>204</v>
      </c>
      <c r="G3" s="444" t="s">
        <v>137</v>
      </c>
      <c r="H3" s="444" t="s">
        <v>205</v>
      </c>
      <c r="I3" s="444" t="s">
        <v>206</v>
      </c>
      <c r="J3" s="87" t="s">
        <v>745</v>
      </c>
      <c r="K3" s="445">
        <v>0.98</v>
      </c>
      <c r="L3" s="445">
        <v>0.93</v>
      </c>
      <c r="M3" s="445">
        <v>1</v>
      </c>
      <c r="N3" s="445">
        <v>1</v>
      </c>
      <c r="O3" s="444" t="s">
        <v>746</v>
      </c>
      <c r="P3" s="445">
        <v>0.95</v>
      </c>
      <c r="Q3" s="441">
        <v>0.95</v>
      </c>
      <c r="R3" s="446">
        <v>0.95</v>
      </c>
      <c r="S3" s="446">
        <v>0.99</v>
      </c>
      <c r="T3" s="446">
        <v>1</v>
      </c>
      <c r="U3" s="441">
        <v>1</v>
      </c>
      <c r="V3" s="445">
        <v>0.99</v>
      </c>
      <c r="W3" s="461" t="s">
        <v>891</v>
      </c>
      <c r="X3" s="447">
        <v>45656</v>
      </c>
      <c r="Y3" s="440" t="s">
        <v>747</v>
      </c>
      <c r="Z3" s="448" t="s">
        <v>10</v>
      </c>
      <c r="AA3" s="277">
        <v>45708</v>
      </c>
      <c r="AB3" s="449" t="s">
        <v>889</v>
      </c>
    </row>
    <row r="4" spans="1:30" ht="134.25" customHeight="1">
      <c r="A4" s="57" t="s">
        <v>50</v>
      </c>
      <c r="B4" s="57" t="s">
        <v>64</v>
      </c>
      <c r="C4" s="73" t="s">
        <v>198</v>
      </c>
      <c r="D4" s="59" t="s">
        <v>199</v>
      </c>
      <c r="E4" s="60" t="s">
        <v>14</v>
      </c>
      <c r="F4" s="86" t="s">
        <v>200</v>
      </c>
      <c r="G4" s="58" t="s">
        <v>137</v>
      </c>
      <c r="H4" s="58" t="s">
        <v>227</v>
      </c>
      <c r="I4" s="58" t="s">
        <v>195</v>
      </c>
      <c r="J4" s="87" t="s">
        <v>201</v>
      </c>
      <c r="K4" s="261"/>
      <c r="L4" s="261"/>
      <c r="M4" s="78">
        <v>0.27</v>
      </c>
      <c r="N4" s="261"/>
      <c r="O4" s="261"/>
      <c r="P4" s="78">
        <v>0.41</v>
      </c>
      <c r="Q4" s="261"/>
      <c r="R4" s="261"/>
      <c r="S4" s="78">
        <v>0.68</v>
      </c>
      <c r="T4" s="261"/>
      <c r="U4" s="261"/>
      <c r="V4" s="78">
        <v>1</v>
      </c>
      <c r="W4" s="439" t="s">
        <v>748</v>
      </c>
      <c r="X4" s="233">
        <v>45656</v>
      </c>
      <c r="Y4" s="438" t="s">
        <v>885</v>
      </c>
      <c r="Z4" s="77" t="s">
        <v>10</v>
      </c>
      <c r="AA4" s="244">
        <v>45708</v>
      </c>
      <c r="AB4" s="428" t="s">
        <v>886</v>
      </c>
    </row>
    <row r="5" spans="1:30" ht="196.5" customHeight="1">
      <c r="A5" s="57" t="s">
        <v>50</v>
      </c>
      <c r="B5" s="57" t="s">
        <v>64</v>
      </c>
      <c r="C5" s="73" t="s">
        <v>749</v>
      </c>
      <c r="D5" s="59" t="s">
        <v>750</v>
      </c>
      <c r="E5" s="60" t="s">
        <v>14</v>
      </c>
      <c r="F5" s="86" t="s">
        <v>200</v>
      </c>
      <c r="G5" s="58" t="s">
        <v>137</v>
      </c>
      <c r="H5" s="58" t="s">
        <v>138</v>
      </c>
      <c r="I5" s="58" t="s">
        <v>195</v>
      </c>
      <c r="J5" s="87" t="s">
        <v>751</v>
      </c>
      <c r="K5" s="261"/>
      <c r="L5" s="261"/>
      <c r="M5" s="261"/>
      <c r="N5" s="261"/>
      <c r="O5" s="261"/>
      <c r="P5" s="261"/>
      <c r="Q5" s="261"/>
      <c r="R5" s="261"/>
      <c r="S5" s="78">
        <v>0.25</v>
      </c>
      <c r="T5" s="78"/>
      <c r="U5" s="78"/>
      <c r="V5" s="78">
        <v>1</v>
      </c>
      <c r="W5" s="439" t="s">
        <v>752</v>
      </c>
      <c r="X5" s="233">
        <v>45656</v>
      </c>
      <c r="Y5" s="438" t="s">
        <v>887</v>
      </c>
      <c r="Z5" s="77" t="s">
        <v>10</v>
      </c>
      <c r="AA5" s="244">
        <v>45708</v>
      </c>
      <c r="AB5" s="436" t="s">
        <v>888</v>
      </c>
    </row>
    <row r="6" spans="1:30" ht="11.25" customHeight="1">
      <c r="A6" s="153"/>
      <c r="B6" s="154"/>
      <c r="C6" s="155">
        <f>COUNTA(C3:C5)</f>
        <v>3</v>
      </c>
      <c r="D6" s="156"/>
      <c r="E6" s="153"/>
      <c r="F6" s="156"/>
      <c r="G6" s="153"/>
      <c r="H6" s="153"/>
      <c r="I6" s="155"/>
      <c r="J6" s="153"/>
      <c r="K6" s="153"/>
      <c r="L6" s="153"/>
      <c r="M6" s="153"/>
      <c r="N6" s="153"/>
      <c r="O6" s="153"/>
      <c r="P6" s="153"/>
      <c r="Q6" s="153"/>
      <c r="R6" s="153"/>
      <c r="S6" s="153"/>
      <c r="T6" s="153"/>
      <c r="U6" s="153"/>
      <c r="V6" s="153"/>
      <c r="W6" s="153"/>
      <c r="X6" s="153"/>
      <c r="Y6" s="153"/>
      <c r="Z6" s="153"/>
      <c r="AA6" s="153"/>
    </row>
    <row r="7" spans="1:30" ht="11.25" customHeight="1">
      <c r="A7" s="153"/>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row>
    <row r="8" spans="1:30" ht="11.25" customHeight="1">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30" ht="11.25" customHeight="1">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0" ht="11.25" customHeight="1">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0" ht="11.25" customHeight="1">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0" ht="11.25" customHeight="1">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0" ht="11.25" customHeight="1">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0" ht="11.25" customHeight="1">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0" ht="11.25" customHeight="1">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0"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1.25" customHeight="1">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c r="AA219" s="153"/>
    </row>
    <row r="220" spans="1:27" ht="11.25" customHeight="1">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c r="Z220" s="153"/>
      <c r="AA220" s="153"/>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5">
    <cfRule type="containsText" dxfId="13" priority="1" operator="containsText" text="NO">
      <formula>NOT(ISERROR(SEARCH(("NO"),(Z3))))</formula>
    </cfRule>
    <cfRule type="containsText" dxfId="12" priority="2" operator="containsText" text="SI">
      <formula>NOT(ISERROR(SEARCH(("SI"),(Z3))))</formula>
    </cfRule>
  </conditionalFormatting>
  <hyperlinks>
    <hyperlink ref="W3" r:id="rId1" location="gid=1850002947" xr:uid="{00000000-0004-0000-0C00-000000000000}"/>
    <hyperlink ref="W4" r:id="rId2" location="gid=1022952842" xr:uid="{00000000-0004-0000-0C00-000001000000}"/>
    <hyperlink ref="W5" r:id="rId3" xr:uid="{00000000-0004-0000-0C00-000002000000}"/>
  </hyperlinks>
  <pageMargins left="0.25" right="0.25" top="0.75" bottom="0.75" header="0" footer="0"/>
  <pageSetup paperSize="5" scale="60"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C00-000000000000}">
          <x14:formula1>
            <xm:f>Listados!$F$2:$F$4</xm:f>
          </x14:formula1>
          <xm:sqref>Z3:Z5</xm:sqref>
        </x14:dataValidation>
        <x14:dataValidation type="list" allowBlank="1" showErrorMessage="1" xr:uid="{00000000-0002-0000-0C00-000001000000}">
          <x14:formula1>
            <xm:f>Listados!$D$2:$D$5</xm:f>
          </x14:formula1>
          <xm:sqref>E3:E5</xm:sqref>
        </x14:dataValidation>
        <x14:dataValidation type="list" allowBlank="1" showErrorMessage="1" xr:uid="{00000000-0002-0000-0C00-000002000000}">
          <x14:formula1>
            <xm:f>Listados!$A$2:$A$18</xm:f>
          </x14:formula1>
          <xm:sqref>A3:A5</xm:sqref>
        </x14:dataValidation>
        <x14:dataValidation type="list" allowBlank="1" showErrorMessage="1" xr:uid="{00000000-0002-0000-0C00-000003000000}">
          <x14:formula1>
            <xm:f>Listados!$B$2:$B$30</xm:f>
          </x14:formula1>
          <xm:sqref>B3:B5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1000"/>
  <sheetViews>
    <sheetView topLeftCell="X4" workbookViewId="0">
      <selection activeCell="AC4" sqref="AC4"/>
    </sheetView>
  </sheetViews>
  <sheetFormatPr baseColWidth="10" defaultColWidth="10.08984375" defaultRowHeight="15" customHeight="1"/>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22.1796875" customWidth="1"/>
    <col min="10" max="10" width="19" customWidth="1"/>
    <col min="11" max="15" width="2.36328125" customWidth="1"/>
    <col min="16" max="16" width="3.36328125" customWidth="1"/>
    <col min="17" max="18" width="2.36328125" customWidth="1"/>
    <col min="19" max="19" width="3.1796875" customWidth="1"/>
    <col min="20" max="21" width="2.36328125" customWidth="1"/>
    <col min="22" max="22" width="3.81640625" customWidth="1"/>
    <col min="23" max="23" width="17" customWidth="1"/>
    <col min="24" max="24" width="12.1796875" customWidth="1"/>
    <col min="25" max="25" width="54.08984375" customWidth="1"/>
    <col min="26" max="26" width="13.54296875" customWidth="1"/>
    <col min="27" max="27" width="14.08984375" customWidth="1"/>
    <col min="28" max="28" width="34.6328125" customWidth="1"/>
  </cols>
  <sheetData>
    <row r="1" spans="1:30" ht="40.5" customHeight="1">
      <c r="A1" s="492" t="s">
        <v>566</v>
      </c>
      <c r="B1" s="493"/>
      <c r="C1" s="493"/>
      <c r="D1" s="493"/>
      <c r="E1" s="493"/>
      <c r="F1" s="493"/>
      <c r="G1" s="493"/>
      <c r="H1" s="493"/>
      <c r="I1" s="493"/>
      <c r="J1" s="494"/>
      <c r="K1" s="495" t="s">
        <v>567</v>
      </c>
      <c r="L1" s="496"/>
      <c r="M1" s="496"/>
      <c r="N1" s="496"/>
      <c r="O1" s="496"/>
      <c r="P1" s="496"/>
      <c r="Q1" s="496"/>
      <c r="R1" s="496"/>
      <c r="S1" s="496"/>
      <c r="T1" s="496"/>
      <c r="U1" s="496"/>
      <c r="V1" s="496"/>
      <c r="W1" s="497"/>
      <c r="X1" s="511" t="s">
        <v>107</v>
      </c>
      <c r="Y1" s="494"/>
      <c r="Z1" s="521" t="s">
        <v>108</v>
      </c>
      <c r="AA1" s="496"/>
      <c r="AB1" s="499"/>
      <c r="AC1" s="34"/>
      <c r="AD1" s="35"/>
    </row>
    <row r="2" spans="1:30" ht="52.5" customHeight="1">
      <c r="A2" s="36" t="s">
        <v>74</v>
      </c>
      <c r="B2" s="36" t="s">
        <v>490</v>
      </c>
      <c r="C2" s="36" t="s">
        <v>110</v>
      </c>
      <c r="D2" s="36" t="s">
        <v>111</v>
      </c>
      <c r="E2" s="36" t="s">
        <v>112</v>
      </c>
      <c r="F2" s="36" t="s">
        <v>113</v>
      </c>
      <c r="G2" s="36" t="s">
        <v>114</v>
      </c>
      <c r="H2" s="36" t="s">
        <v>115</v>
      </c>
      <c r="I2" s="36" t="s">
        <v>116</v>
      </c>
      <c r="J2" s="36" t="s">
        <v>117</v>
      </c>
      <c r="K2" s="234" t="s">
        <v>118</v>
      </c>
      <c r="L2" s="234" t="s">
        <v>119</v>
      </c>
      <c r="M2" s="234" t="s">
        <v>120</v>
      </c>
      <c r="N2" s="234" t="s">
        <v>121</v>
      </c>
      <c r="O2" s="234" t="s">
        <v>122</v>
      </c>
      <c r="P2" s="234" t="s">
        <v>123</v>
      </c>
      <c r="Q2" s="234" t="s">
        <v>124</v>
      </c>
      <c r="R2" s="234" t="s">
        <v>125</v>
      </c>
      <c r="S2" s="234" t="s">
        <v>126</v>
      </c>
      <c r="T2" s="234" t="s">
        <v>127</v>
      </c>
      <c r="U2" s="234" t="s">
        <v>128</v>
      </c>
      <c r="V2" s="234" t="s">
        <v>129</v>
      </c>
      <c r="W2" s="248" t="s">
        <v>130</v>
      </c>
      <c r="X2" s="249" t="s">
        <v>132</v>
      </c>
      <c r="Y2" s="249" t="s">
        <v>133</v>
      </c>
      <c r="Z2" s="353" t="s">
        <v>131</v>
      </c>
      <c r="AA2" s="353" t="s">
        <v>132</v>
      </c>
      <c r="AB2" s="354" t="s">
        <v>133</v>
      </c>
    </row>
    <row r="3" spans="1:30" ht="259.5" customHeight="1">
      <c r="A3" s="45" t="s">
        <v>57</v>
      </c>
      <c r="B3" s="45" t="s">
        <v>18</v>
      </c>
      <c r="C3" s="463" t="s">
        <v>409</v>
      </c>
      <c r="D3" s="45" t="s">
        <v>753</v>
      </c>
      <c r="E3" s="318" t="s">
        <v>20</v>
      </c>
      <c r="F3" s="45" t="s">
        <v>411</v>
      </c>
      <c r="G3" s="44" t="s">
        <v>137</v>
      </c>
      <c r="H3" s="44" t="s">
        <v>154</v>
      </c>
      <c r="I3" s="51" t="s">
        <v>412</v>
      </c>
      <c r="J3" s="46" t="s">
        <v>413</v>
      </c>
      <c r="K3" s="355"/>
      <c r="L3" s="355"/>
      <c r="M3" s="355"/>
      <c r="N3" s="355"/>
      <c r="O3" s="355"/>
      <c r="P3" s="355"/>
      <c r="Q3" s="355"/>
      <c r="R3" s="355"/>
      <c r="S3" s="51">
        <v>0.87</v>
      </c>
      <c r="T3" s="355"/>
      <c r="U3" s="355"/>
      <c r="V3" s="421">
        <v>0.93</v>
      </c>
      <c r="W3" s="431" t="s">
        <v>754</v>
      </c>
      <c r="X3" s="422">
        <v>45706</v>
      </c>
      <c r="Y3" s="459" t="s">
        <v>890</v>
      </c>
      <c r="Z3" s="46" t="s">
        <v>10</v>
      </c>
      <c r="AA3" s="458">
        <v>45709</v>
      </c>
      <c r="AB3" s="460" t="s">
        <v>925</v>
      </c>
    </row>
    <row r="4" spans="1:30" ht="185.25" customHeight="1">
      <c r="A4" s="59" t="s">
        <v>57</v>
      </c>
      <c r="B4" s="59" t="s">
        <v>18</v>
      </c>
      <c r="C4" s="58" t="s">
        <v>414</v>
      </c>
      <c r="D4" s="59" t="s">
        <v>415</v>
      </c>
      <c r="E4" s="60" t="s">
        <v>14</v>
      </c>
      <c r="F4" s="59" t="s">
        <v>416</v>
      </c>
      <c r="G4" s="58" t="s">
        <v>137</v>
      </c>
      <c r="H4" s="58" t="s">
        <v>755</v>
      </c>
      <c r="I4" s="75" t="s">
        <v>335</v>
      </c>
      <c r="J4" s="60" t="s">
        <v>418</v>
      </c>
      <c r="K4" s="63"/>
      <c r="L4" s="63"/>
      <c r="M4" s="63"/>
      <c r="N4" s="63"/>
      <c r="O4" s="63"/>
      <c r="P4" s="326">
        <v>0.86</v>
      </c>
      <c r="Q4" s="63"/>
      <c r="R4" s="63"/>
      <c r="S4" s="63"/>
      <c r="T4" s="63"/>
      <c r="U4" s="63"/>
      <c r="V4" s="64">
        <v>0.95</v>
      </c>
      <c r="W4" s="464" t="s">
        <v>892</v>
      </c>
      <c r="X4" s="60" t="s">
        <v>756</v>
      </c>
      <c r="Y4" s="459" t="s">
        <v>893</v>
      </c>
      <c r="Z4" s="60" t="s">
        <v>10</v>
      </c>
      <c r="AA4" s="458">
        <v>45709</v>
      </c>
      <c r="AB4" s="460" t="s">
        <v>926</v>
      </c>
    </row>
    <row r="5" spans="1:30" ht="11.25" customHeight="1">
      <c r="A5" s="153"/>
      <c r="B5" s="154"/>
      <c r="C5" s="155">
        <f>COUNTA(C3:C4)</f>
        <v>2</v>
      </c>
      <c r="D5" s="156"/>
      <c r="E5" s="153"/>
      <c r="F5" s="156"/>
      <c r="G5" s="153"/>
      <c r="H5" s="153"/>
      <c r="I5" s="155"/>
      <c r="J5" s="153"/>
      <c r="K5" s="153"/>
      <c r="L5" s="153"/>
      <c r="M5" s="153"/>
      <c r="N5" s="153"/>
      <c r="O5" s="153"/>
      <c r="P5" s="153"/>
      <c r="Q5" s="153"/>
      <c r="R5" s="153"/>
      <c r="S5" s="153"/>
      <c r="T5" s="153"/>
      <c r="U5" s="153"/>
      <c r="V5" s="153"/>
      <c r="W5" s="153"/>
      <c r="X5" s="153"/>
      <c r="Y5" s="153"/>
    </row>
    <row r="6" spans="1:30" ht="11.25" customHeight="1">
      <c r="A6" s="153"/>
      <c r="B6" s="154"/>
      <c r="C6" s="155"/>
      <c r="D6" s="156"/>
      <c r="E6" s="153"/>
      <c r="F6" s="156"/>
      <c r="G6" s="153"/>
      <c r="H6" s="153"/>
      <c r="I6" s="155"/>
      <c r="J6" s="153"/>
      <c r="K6" s="153"/>
      <c r="L6" s="153"/>
      <c r="M6" s="153"/>
      <c r="N6" s="153"/>
      <c r="O6" s="153"/>
      <c r="P6" s="153"/>
      <c r="Q6" s="153"/>
      <c r="R6" s="153"/>
      <c r="S6" s="153"/>
      <c r="T6" s="153"/>
      <c r="U6" s="153"/>
      <c r="V6" s="153"/>
      <c r="W6" s="153"/>
      <c r="X6" s="153"/>
      <c r="Y6" s="153"/>
    </row>
    <row r="7" spans="1:30" ht="11.25" customHeight="1">
      <c r="A7" s="153"/>
      <c r="B7" s="154"/>
      <c r="C7" s="155"/>
      <c r="D7" s="156"/>
      <c r="E7" s="153"/>
      <c r="F7" s="156"/>
      <c r="G7" s="153"/>
      <c r="H7" s="153"/>
      <c r="I7" s="155"/>
      <c r="J7" s="153"/>
      <c r="K7" s="153"/>
      <c r="L7" s="153"/>
      <c r="M7" s="153"/>
      <c r="N7" s="153"/>
      <c r="O7" s="153"/>
      <c r="P7" s="153"/>
      <c r="Q7" s="153"/>
      <c r="R7" s="153"/>
      <c r="S7" s="153"/>
      <c r="T7" s="153"/>
      <c r="U7" s="153"/>
      <c r="V7" s="153"/>
      <c r="W7" s="153"/>
      <c r="X7" s="153"/>
      <c r="Y7" s="153"/>
    </row>
    <row r="8" spans="1:30" ht="11.25" customHeight="1">
      <c r="A8" s="153"/>
      <c r="B8" s="154"/>
      <c r="C8" s="155"/>
      <c r="D8" s="156"/>
      <c r="E8" s="153"/>
      <c r="F8" s="156"/>
      <c r="G8" s="153"/>
      <c r="H8" s="153"/>
      <c r="I8" s="155"/>
      <c r="J8" s="153"/>
      <c r="K8" s="153"/>
      <c r="L8" s="153"/>
      <c r="M8" s="153"/>
      <c r="N8" s="153"/>
      <c r="O8" s="153"/>
      <c r="P8" s="153"/>
      <c r="Q8" s="153"/>
      <c r="R8" s="153"/>
      <c r="S8" s="153"/>
      <c r="T8" s="153"/>
      <c r="U8" s="153"/>
      <c r="V8" s="153"/>
      <c r="W8" s="153"/>
      <c r="X8" s="153"/>
      <c r="Y8" s="153"/>
    </row>
    <row r="9" spans="1:30" ht="11.25" customHeight="1">
      <c r="A9" s="153"/>
      <c r="B9" s="154"/>
      <c r="C9" s="155"/>
      <c r="D9" s="156"/>
      <c r="E9" s="153"/>
      <c r="F9" s="156"/>
      <c r="G9" s="153"/>
      <c r="H9" s="153"/>
      <c r="I9" s="155"/>
      <c r="J9" s="153"/>
      <c r="K9" s="153"/>
      <c r="L9" s="153"/>
      <c r="M9" s="153"/>
      <c r="N9" s="153"/>
      <c r="O9" s="153"/>
      <c r="P9" s="153"/>
      <c r="Q9" s="153"/>
      <c r="R9" s="153"/>
      <c r="S9" s="153"/>
      <c r="T9" s="153"/>
      <c r="U9" s="153"/>
      <c r="V9" s="153"/>
      <c r="W9" s="153"/>
      <c r="X9" s="153"/>
      <c r="Y9" s="153"/>
    </row>
    <row r="10" spans="1:30" ht="11.25" customHeight="1">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row>
    <row r="11" spans="1:30" ht="11.25" customHeight="1">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row>
    <row r="12" spans="1:30" ht="11.25" customHeight="1">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row>
    <row r="13" spans="1:30" ht="11.25" customHeight="1">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row>
    <row r="14" spans="1:30" ht="11.25" customHeight="1">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row>
    <row r="15" spans="1:30" ht="11.25" customHeight="1">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row>
    <row r="16" spans="1:30"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357"/>
    </row>
    <row r="17" spans="1:25"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row>
    <row r="18" spans="1:25"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row>
    <row r="19" spans="1:25"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row>
    <row r="20" spans="1:25"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row>
    <row r="21" spans="1:25"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row>
    <row r="22" spans="1:25"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row>
    <row r="23" spans="1:25"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row>
    <row r="24" spans="1:25"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row>
    <row r="25" spans="1:25"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row>
    <row r="26" spans="1:25" ht="11.25" customHeight="1">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row>
    <row r="27" spans="1:25" ht="11.25" customHeight="1">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row>
    <row r="28" spans="1:25" ht="11.25" customHeight="1">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row>
    <row r="29" spans="1:25" ht="11.25" customHeight="1">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row>
    <row r="30" spans="1:25"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row>
    <row r="31" spans="1:25"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row>
    <row r="32" spans="1:25"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row>
    <row r="33" spans="1:25"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row>
    <row r="34" spans="1:25"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row>
    <row r="35" spans="1:25"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row>
    <row r="36" spans="1:25"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row>
    <row r="37" spans="1:25"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row>
    <row r="38" spans="1:25"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row>
    <row r="39" spans="1:25"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row>
    <row r="40" spans="1:25"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row>
    <row r="41" spans="1:25"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row>
    <row r="42" spans="1:25"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row>
    <row r="43" spans="1:25"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row>
    <row r="44" spans="1:25"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row>
    <row r="45" spans="1:25"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row>
    <row r="46" spans="1:25"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row>
    <row r="47" spans="1:25"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row>
    <row r="48" spans="1:25"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row>
    <row r="49" spans="1:25"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row>
    <row r="50" spans="1:25"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row>
    <row r="51" spans="1:25"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row>
    <row r="52" spans="1:25"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row>
    <row r="53" spans="1:25"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row>
    <row r="54" spans="1:25"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row>
    <row r="55" spans="1:25"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row>
    <row r="56" spans="1:25"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row>
    <row r="57" spans="1:25"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row>
    <row r="58" spans="1:25"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row>
    <row r="59" spans="1:25"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row>
    <row r="60" spans="1:25"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row>
    <row r="61" spans="1:25"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row>
    <row r="62" spans="1:25"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row>
    <row r="63" spans="1:25"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row>
    <row r="64" spans="1:25"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row>
    <row r="65" spans="1:25"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row>
    <row r="66" spans="1:25"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row>
    <row r="67" spans="1:25"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row>
    <row r="68" spans="1:25"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row>
    <row r="69" spans="1:25"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row>
    <row r="70" spans="1:25"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row>
    <row r="71" spans="1:25"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row>
    <row r="72" spans="1:25"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row>
    <row r="73" spans="1:25"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row>
    <row r="74" spans="1:25"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row>
    <row r="75" spans="1:25"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row>
    <row r="76" spans="1:25"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row>
    <row r="77" spans="1:25"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row>
    <row r="78" spans="1:25"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row>
    <row r="79" spans="1:25"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row>
    <row r="80" spans="1:25"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row>
    <row r="81" spans="1:25"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row>
    <row r="82" spans="1:25"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row>
    <row r="83" spans="1:25"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row>
    <row r="84" spans="1:25"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row>
    <row r="85" spans="1:25"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row>
    <row r="86" spans="1:25"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row>
    <row r="87" spans="1:25"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row>
    <row r="88" spans="1:25"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row>
    <row r="89" spans="1:25"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row>
    <row r="90" spans="1:25"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row>
    <row r="91" spans="1:25"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row>
    <row r="92" spans="1:25"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row>
    <row r="93" spans="1:25"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row>
    <row r="94" spans="1:25"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row>
    <row r="95" spans="1:25"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row>
    <row r="96" spans="1:25"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row>
    <row r="97" spans="1:25"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row>
    <row r="98" spans="1:25"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row>
    <row r="99" spans="1:25"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row>
    <row r="100" spans="1:25"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row>
    <row r="101" spans="1:25"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row>
    <row r="102" spans="1:25"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row>
    <row r="103" spans="1:25"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row>
    <row r="104" spans="1:25"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row>
    <row r="105" spans="1:25"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row>
    <row r="106" spans="1:25"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row>
    <row r="107" spans="1:25"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row>
    <row r="108" spans="1:25"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row>
    <row r="109" spans="1:25"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row>
    <row r="110" spans="1:25"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row>
    <row r="111" spans="1:25"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row>
    <row r="112" spans="1:25"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row>
    <row r="113" spans="1:25"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row>
    <row r="114" spans="1:25"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row>
    <row r="115" spans="1:25"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row>
    <row r="116" spans="1:25"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row>
    <row r="117" spans="1:25"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row>
    <row r="118" spans="1:25"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row>
    <row r="119" spans="1:25"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row>
    <row r="120" spans="1:25"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row>
    <row r="121" spans="1:25"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row>
    <row r="122" spans="1:25"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row>
    <row r="123" spans="1:25"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row>
    <row r="124" spans="1:25"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row>
    <row r="125" spans="1:25"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row>
    <row r="126" spans="1:25"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row>
    <row r="127" spans="1:25"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row>
    <row r="128" spans="1:25"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row>
    <row r="129" spans="1:25"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row>
    <row r="130" spans="1:25"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row>
    <row r="131" spans="1:25"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row>
    <row r="132" spans="1:25"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row>
    <row r="133" spans="1:25"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row>
    <row r="134" spans="1:25"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row>
    <row r="135" spans="1:25"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row>
    <row r="136" spans="1:25"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row>
    <row r="137" spans="1:25"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row>
    <row r="138" spans="1:25"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row>
    <row r="139" spans="1:25"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row>
    <row r="140" spans="1:25"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row>
    <row r="141" spans="1:25"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row>
    <row r="142" spans="1:25"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row>
    <row r="143" spans="1:25"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row>
    <row r="144" spans="1:25"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row>
    <row r="145" spans="1:25"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row>
    <row r="146" spans="1:25"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row>
    <row r="147" spans="1:25"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row>
    <row r="148" spans="1:25"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row>
    <row r="149" spans="1:25"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row>
    <row r="150" spans="1:25"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row>
    <row r="151" spans="1:25"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row>
    <row r="152" spans="1:25"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row>
    <row r="153" spans="1:25"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row>
    <row r="154" spans="1:25"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row>
    <row r="155" spans="1:25"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row>
    <row r="156" spans="1:25"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row>
    <row r="157" spans="1:25"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row>
    <row r="158" spans="1:25"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row>
    <row r="159" spans="1:25"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row>
    <row r="160" spans="1:25"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row>
    <row r="161" spans="1:25"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row>
    <row r="162" spans="1:25"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row>
    <row r="163" spans="1:25"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row>
    <row r="164" spans="1:25"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row>
    <row r="165" spans="1:25"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row>
    <row r="166" spans="1:25"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row>
    <row r="167" spans="1:25"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row>
    <row r="168" spans="1:25"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row>
    <row r="169" spans="1:25"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row>
    <row r="170" spans="1:25"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row>
    <row r="171" spans="1:25"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row>
    <row r="172" spans="1:25"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row>
    <row r="173" spans="1:25"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row>
    <row r="174" spans="1:25"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row>
    <row r="175" spans="1:25"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row>
    <row r="176" spans="1:25"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row>
    <row r="177" spans="1:25"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row>
    <row r="178" spans="1:25"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row>
    <row r="179" spans="1:25"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row>
    <row r="180" spans="1:25"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row>
    <row r="181" spans="1:25"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row>
    <row r="182" spans="1:25"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row>
    <row r="183" spans="1:25"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row>
    <row r="184" spans="1:25"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row>
    <row r="185" spans="1:25"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row>
    <row r="186" spans="1:25"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row>
    <row r="187" spans="1:25"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row>
    <row r="188" spans="1:25"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row>
    <row r="189" spans="1:25"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row>
    <row r="190" spans="1:25"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row>
    <row r="191" spans="1:25"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row>
    <row r="192" spans="1:25"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row>
    <row r="193" spans="1:25"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row>
    <row r="194" spans="1:25"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row>
    <row r="195" spans="1:25"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row>
    <row r="196" spans="1:25"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row>
    <row r="197" spans="1:25"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row>
    <row r="198" spans="1:25"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row>
    <row r="199" spans="1:25"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row>
    <row r="200" spans="1:25"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row>
    <row r="201" spans="1:25"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row>
    <row r="202" spans="1:25"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row>
    <row r="203" spans="1:25"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row>
    <row r="204" spans="1:25"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row>
    <row r="205" spans="1:25"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row>
    <row r="206" spans="1:25"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row>
    <row r="207" spans="1:25"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row>
    <row r="208" spans="1:25"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row>
    <row r="209" spans="1:25"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row>
    <row r="210" spans="1:25"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row>
    <row r="211" spans="1:25"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row>
    <row r="212" spans="1:25"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row>
    <row r="213" spans="1:25"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row>
    <row r="214" spans="1:25"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row>
    <row r="215" spans="1:25"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row>
    <row r="216" spans="1:25"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row>
    <row r="217" spans="1:25" ht="11.25" customHeight="1">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row>
    <row r="218" spans="1:25" ht="11.25" customHeight="1">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row>
    <row r="219" spans="1:25" ht="11.25" customHeight="1">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row>
    <row r="220" spans="1:25" ht="11.25" customHeight="1">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row>
    <row r="221" spans="1:25" ht="15.75" customHeight="1"/>
    <row r="222" spans="1:25" ht="15.75" customHeight="1"/>
    <row r="223" spans="1:25" ht="15.75" customHeight="1"/>
    <row r="224" spans="1:2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4">
    <cfRule type="containsText" dxfId="11" priority="1" operator="containsText" text="NO">
      <formula>NOT(ISERROR(SEARCH(("NO"),(Z3))))</formula>
    </cfRule>
    <cfRule type="containsText" dxfId="10" priority="2" operator="containsText" text="SI">
      <formula>NOT(ISERROR(SEARCH(("SI"),(Z3))))</formula>
    </cfRule>
  </conditionalFormatting>
  <hyperlinks>
    <hyperlink ref="W3" r:id="rId1" xr:uid="{00000000-0004-0000-0D00-000000000000}"/>
  </hyperlinks>
  <pageMargins left="0.7" right="0.7" top="0.75" bottom="0.75" header="0" footer="0"/>
  <pageSetup orientation="landscape" r:id="rId2"/>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D00-000000000000}">
          <x14:formula1>
            <xm:f>Listados!$F$2:$F$4</xm:f>
          </x14:formula1>
          <xm:sqref>Z3:Z4</xm:sqref>
        </x14:dataValidation>
        <x14:dataValidation type="list" allowBlank="1" showErrorMessage="1" xr:uid="{00000000-0002-0000-0D00-000001000000}">
          <x14:formula1>
            <xm:f>Listados!$D$2:$D$5</xm:f>
          </x14:formula1>
          <xm:sqref>E3:E4</xm:sqref>
        </x14:dataValidation>
        <x14:dataValidation type="list" allowBlank="1" showErrorMessage="1" xr:uid="{00000000-0002-0000-0D00-000002000000}">
          <x14:formula1>
            <xm:f>Listados!$A$2:$A$18</xm:f>
          </x14:formula1>
          <xm:sqref>A3:A4</xm:sqref>
        </x14:dataValidation>
        <x14:dataValidation type="list" allowBlank="1" showErrorMessage="1" xr:uid="{00000000-0002-0000-0D00-000003000000}">
          <x14:formula1>
            <xm:f>Listados!$B$2:$B$30</xm:f>
          </x14:formula1>
          <xm:sqref>B3:B4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1000"/>
  <sheetViews>
    <sheetView topLeftCell="I4" workbookViewId="0">
      <selection activeCell="I5" sqref="I5"/>
    </sheetView>
  </sheetViews>
  <sheetFormatPr baseColWidth="10" defaultColWidth="10.08984375" defaultRowHeight="15" customHeight="1"/>
  <cols>
    <col min="1" max="1" width="13.08984375" customWidth="1"/>
    <col min="2" max="2" width="11.453125" customWidth="1"/>
    <col min="3" max="3" width="15.36328125" customWidth="1"/>
    <col min="4" max="4" width="30.1796875" customWidth="1"/>
    <col min="5" max="5" width="7.1796875" customWidth="1"/>
    <col min="6" max="6" width="28.81640625" customWidth="1"/>
    <col min="7" max="7" width="11" customWidth="1"/>
    <col min="8" max="8" width="9" customWidth="1"/>
    <col min="9" max="9" width="14.453125" customWidth="1"/>
    <col min="10" max="10" width="19" customWidth="1"/>
    <col min="11" max="12" width="2.36328125" customWidth="1"/>
    <col min="13" max="13" width="3.90625" customWidth="1"/>
    <col min="14" max="15" width="2.36328125" customWidth="1"/>
    <col min="16" max="16" width="3.6328125" customWidth="1"/>
    <col min="17" max="18" width="2.36328125" customWidth="1"/>
    <col min="19" max="19" width="4" customWidth="1"/>
    <col min="20" max="21" width="2.36328125" customWidth="1"/>
    <col min="22" max="22" width="4" customWidth="1"/>
    <col min="23" max="23" width="21.6328125" customWidth="1"/>
    <col min="24" max="24" width="9.453125" customWidth="1"/>
    <col min="25" max="25" width="39.90625" customWidth="1"/>
    <col min="26" max="26" width="13.6328125" customWidth="1"/>
    <col min="28" max="28" width="47.1796875" customWidth="1"/>
  </cols>
  <sheetData>
    <row r="1" spans="1:28" ht="40.5" customHeight="1" thickBot="1">
      <c r="A1" s="522" t="s">
        <v>566</v>
      </c>
      <c r="B1" s="496"/>
      <c r="C1" s="496"/>
      <c r="D1" s="496"/>
      <c r="E1" s="496"/>
      <c r="F1" s="496"/>
      <c r="G1" s="496"/>
      <c r="H1" s="496"/>
      <c r="I1" s="496"/>
      <c r="J1" s="499"/>
      <c r="K1" s="495" t="s">
        <v>567</v>
      </c>
      <c r="L1" s="496"/>
      <c r="M1" s="496"/>
      <c r="N1" s="496"/>
      <c r="O1" s="496"/>
      <c r="P1" s="496"/>
      <c r="Q1" s="496"/>
      <c r="R1" s="496"/>
      <c r="S1" s="496"/>
      <c r="T1" s="496"/>
      <c r="U1" s="496"/>
      <c r="V1" s="496"/>
      <c r="W1" s="516"/>
      <c r="X1" s="523" t="s">
        <v>107</v>
      </c>
      <c r="Y1" s="524"/>
      <c r="Z1" s="525" t="s">
        <v>108</v>
      </c>
      <c r="AA1" s="526"/>
      <c r="AB1" s="526"/>
    </row>
    <row r="2" spans="1:28" ht="52.5" customHeight="1" thickTop="1" thickBot="1">
      <c r="A2" s="358" t="s">
        <v>74</v>
      </c>
      <c r="B2" s="358" t="s">
        <v>490</v>
      </c>
      <c r="C2" s="358" t="s">
        <v>110</v>
      </c>
      <c r="D2" s="358" t="s">
        <v>111</v>
      </c>
      <c r="E2" s="358" t="s">
        <v>112</v>
      </c>
      <c r="F2" s="358" t="s">
        <v>113</v>
      </c>
      <c r="G2" s="358" t="s">
        <v>114</v>
      </c>
      <c r="H2" s="358" t="s">
        <v>115</v>
      </c>
      <c r="I2" s="358" t="s">
        <v>116</v>
      </c>
      <c r="J2" s="358" t="s">
        <v>117</v>
      </c>
      <c r="K2" s="359" t="s">
        <v>118</v>
      </c>
      <c r="L2" s="359" t="s">
        <v>119</v>
      </c>
      <c r="M2" s="360" t="s">
        <v>120</v>
      </c>
      <c r="N2" s="359" t="s">
        <v>121</v>
      </c>
      <c r="O2" s="359" t="s">
        <v>122</v>
      </c>
      <c r="P2" s="360" t="s">
        <v>123</v>
      </c>
      <c r="Q2" s="359" t="s">
        <v>124</v>
      </c>
      <c r="R2" s="359" t="s">
        <v>125</v>
      </c>
      <c r="S2" s="359" t="s">
        <v>126</v>
      </c>
      <c r="T2" s="359" t="s">
        <v>127</v>
      </c>
      <c r="U2" s="359" t="s">
        <v>128</v>
      </c>
      <c r="V2" s="360" t="s">
        <v>129</v>
      </c>
      <c r="W2" s="465" t="s">
        <v>130</v>
      </c>
      <c r="X2" s="469" t="s">
        <v>132</v>
      </c>
      <c r="Y2" s="470" t="s">
        <v>133</v>
      </c>
      <c r="Z2" s="471" t="s">
        <v>131</v>
      </c>
      <c r="AA2" s="471" t="s">
        <v>757</v>
      </c>
      <c r="AB2" s="471" t="s">
        <v>133</v>
      </c>
    </row>
    <row r="3" spans="1:28" ht="105.6" thickTop="1">
      <c r="A3" s="45" t="s">
        <v>29</v>
      </c>
      <c r="B3" s="45" t="s">
        <v>12</v>
      </c>
      <c r="C3" s="45" t="s">
        <v>332</v>
      </c>
      <c r="D3" s="45" t="s">
        <v>333</v>
      </c>
      <c r="E3" s="362" t="s">
        <v>14</v>
      </c>
      <c r="F3" s="45" t="s">
        <v>334</v>
      </c>
      <c r="G3" s="45" t="s">
        <v>137</v>
      </c>
      <c r="H3" s="44" t="s">
        <v>154</v>
      </c>
      <c r="I3" s="479" t="s">
        <v>335</v>
      </c>
      <c r="J3" s="48" t="s">
        <v>336</v>
      </c>
      <c r="K3" s="363"/>
      <c r="L3" s="363"/>
      <c r="M3" s="363"/>
      <c r="N3" s="363"/>
      <c r="O3" s="363"/>
      <c r="P3" s="364">
        <v>0.76</v>
      </c>
      <c r="Q3" s="363"/>
      <c r="R3" s="363"/>
      <c r="S3" s="363"/>
      <c r="T3" s="363"/>
      <c r="U3" s="363"/>
      <c r="V3" s="102">
        <v>0.64</v>
      </c>
      <c r="W3" s="472" t="s">
        <v>894</v>
      </c>
      <c r="X3" s="466">
        <v>45502</v>
      </c>
      <c r="Y3" s="414" t="s">
        <v>860</v>
      </c>
      <c r="Z3" s="467" t="s">
        <v>16</v>
      </c>
      <c r="AA3" s="468">
        <v>45709</v>
      </c>
      <c r="AB3" s="473" t="s">
        <v>895</v>
      </c>
    </row>
    <row r="4" spans="1:28" ht="112.2">
      <c r="A4" s="59" t="s">
        <v>29</v>
      </c>
      <c r="B4" s="59" t="s">
        <v>12</v>
      </c>
      <c r="C4" s="59" t="s">
        <v>758</v>
      </c>
      <c r="D4" s="59" t="s">
        <v>759</v>
      </c>
      <c r="E4" s="118" t="s">
        <v>14</v>
      </c>
      <c r="F4" s="74" t="s">
        <v>896</v>
      </c>
      <c r="G4" s="59" t="s">
        <v>137</v>
      </c>
      <c r="H4" s="58" t="s">
        <v>138</v>
      </c>
      <c r="I4" s="75" t="s">
        <v>760</v>
      </c>
      <c r="J4" s="118" t="s">
        <v>761</v>
      </c>
      <c r="K4" s="363"/>
      <c r="L4" s="363"/>
      <c r="M4" s="364">
        <v>0.89</v>
      </c>
      <c r="N4" s="363"/>
      <c r="O4" s="363"/>
      <c r="P4" s="364">
        <v>0.99</v>
      </c>
      <c r="Q4" s="363"/>
      <c r="R4" s="363"/>
      <c r="S4" s="364">
        <v>0.98</v>
      </c>
      <c r="T4" s="363"/>
      <c r="U4" s="363"/>
      <c r="V4" s="364">
        <v>1</v>
      </c>
      <c r="W4" s="472" t="s">
        <v>897</v>
      </c>
      <c r="X4" s="366">
        <v>45502</v>
      </c>
      <c r="Y4" s="367" t="s">
        <v>762</v>
      </c>
      <c r="Z4" s="415" t="s">
        <v>10</v>
      </c>
      <c r="AA4" s="468">
        <v>45709</v>
      </c>
      <c r="AB4" s="473" t="s">
        <v>898</v>
      </c>
    </row>
    <row r="5" spans="1:28" ht="112.2">
      <c r="A5" s="59" t="s">
        <v>29</v>
      </c>
      <c r="B5" s="59" t="s">
        <v>12</v>
      </c>
      <c r="C5" s="59" t="s">
        <v>763</v>
      </c>
      <c r="D5" s="59" t="s">
        <v>764</v>
      </c>
      <c r="E5" s="118" t="s">
        <v>14</v>
      </c>
      <c r="F5" s="74" t="s">
        <v>765</v>
      </c>
      <c r="G5" s="59" t="s">
        <v>137</v>
      </c>
      <c r="H5" s="58" t="s">
        <v>138</v>
      </c>
      <c r="I5" s="75" t="s">
        <v>760</v>
      </c>
      <c r="J5" s="118" t="s">
        <v>761</v>
      </c>
      <c r="K5" s="363"/>
      <c r="L5" s="363"/>
      <c r="M5" s="364">
        <v>0.94</v>
      </c>
      <c r="N5" s="363"/>
      <c r="O5" s="363"/>
      <c r="P5" s="364">
        <v>1</v>
      </c>
      <c r="Q5" s="363"/>
      <c r="R5" s="363"/>
      <c r="S5" s="364">
        <v>0.99</v>
      </c>
      <c r="T5" s="363"/>
      <c r="U5" s="363"/>
      <c r="V5" s="364">
        <v>1</v>
      </c>
      <c r="W5" s="365" t="s">
        <v>766</v>
      </c>
      <c r="X5" s="366">
        <v>45502</v>
      </c>
      <c r="Y5" s="367" t="s">
        <v>767</v>
      </c>
      <c r="Z5" s="415" t="s">
        <v>10</v>
      </c>
      <c r="AA5" s="468">
        <v>45709</v>
      </c>
      <c r="AB5" s="473" t="s">
        <v>898</v>
      </c>
    </row>
    <row r="6" spans="1:28" ht="117.75" customHeight="1">
      <c r="A6" s="59" t="s">
        <v>29</v>
      </c>
      <c r="B6" s="59" t="s">
        <v>12</v>
      </c>
      <c r="C6" s="59" t="s">
        <v>768</v>
      </c>
      <c r="D6" s="59" t="s">
        <v>769</v>
      </c>
      <c r="E6" s="118" t="s">
        <v>14</v>
      </c>
      <c r="F6" s="74" t="s">
        <v>770</v>
      </c>
      <c r="G6" s="59" t="s">
        <v>137</v>
      </c>
      <c r="H6" s="58" t="s">
        <v>138</v>
      </c>
      <c r="I6" s="75" t="s">
        <v>760</v>
      </c>
      <c r="J6" s="118" t="s">
        <v>761</v>
      </c>
      <c r="K6" s="363"/>
      <c r="L6" s="363"/>
      <c r="M6" s="364">
        <v>0.76</v>
      </c>
      <c r="N6" s="363"/>
      <c r="O6" s="363"/>
      <c r="P6" s="364">
        <v>0.99</v>
      </c>
      <c r="Q6" s="363"/>
      <c r="R6" s="363"/>
      <c r="S6" s="364">
        <v>0.99</v>
      </c>
      <c r="T6" s="363"/>
      <c r="U6" s="363"/>
      <c r="V6" s="364">
        <v>1</v>
      </c>
      <c r="W6" s="365" t="s">
        <v>771</v>
      </c>
      <c r="X6" s="366">
        <v>45502</v>
      </c>
      <c r="Y6" s="367" t="s">
        <v>772</v>
      </c>
      <c r="Z6" s="415" t="s">
        <v>10</v>
      </c>
      <c r="AA6" s="468">
        <v>45709</v>
      </c>
      <c r="AB6" s="473" t="s">
        <v>898</v>
      </c>
    </row>
    <row r="7" spans="1:28" ht="11.25" customHeight="1">
      <c r="A7" s="153"/>
      <c r="B7" s="154"/>
      <c r="C7" s="155">
        <f>COUNTA(C3:C6)</f>
        <v>4</v>
      </c>
      <c r="D7" s="156"/>
      <c r="E7" s="153"/>
      <c r="F7" s="156"/>
      <c r="G7" s="153"/>
      <c r="H7" s="153"/>
      <c r="I7" s="155"/>
      <c r="J7" s="153"/>
      <c r="K7" s="153"/>
      <c r="L7" s="153"/>
      <c r="M7" s="154"/>
      <c r="N7" s="153"/>
      <c r="O7" s="153"/>
      <c r="P7" s="153"/>
      <c r="Q7" s="153"/>
      <c r="R7" s="153"/>
      <c r="S7" s="153"/>
      <c r="T7" s="153"/>
      <c r="U7" s="153"/>
      <c r="V7" s="153"/>
      <c r="W7" s="153"/>
      <c r="X7" s="153"/>
      <c r="Y7" s="153"/>
    </row>
    <row r="8" spans="1:28" ht="11.25" customHeight="1">
      <c r="A8" s="153"/>
      <c r="B8" s="154"/>
      <c r="C8" s="155"/>
      <c r="D8" s="156"/>
      <c r="E8" s="153"/>
      <c r="F8" s="156"/>
      <c r="G8" s="153"/>
      <c r="H8" s="153"/>
      <c r="I8" s="368"/>
      <c r="J8" s="153"/>
      <c r="K8" s="153"/>
      <c r="L8" s="153"/>
      <c r="M8" s="154"/>
      <c r="N8" s="153"/>
      <c r="O8" s="153"/>
      <c r="P8" s="153"/>
      <c r="Q8" s="153"/>
      <c r="R8" s="153"/>
      <c r="S8" s="153"/>
      <c r="T8" s="153"/>
      <c r="U8" s="153"/>
      <c r="V8" s="153"/>
      <c r="W8" s="153"/>
      <c r="X8" s="153"/>
      <c r="Y8" s="153"/>
    </row>
    <row r="9" spans="1:28" ht="11.25" customHeight="1">
      <c r="A9" s="153"/>
      <c r="B9" s="154"/>
      <c r="C9" s="155"/>
      <c r="D9" s="156"/>
      <c r="E9" s="153"/>
      <c r="F9" s="156"/>
      <c r="G9" s="153"/>
      <c r="H9" s="153"/>
      <c r="I9" s="155"/>
      <c r="J9" s="153"/>
      <c r="K9" s="153"/>
      <c r="L9" s="153"/>
      <c r="M9" s="154"/>
      <c r="N9" s="153"/>
      <c r="O9" s="153"/>
      <c r="P9" s="153"/>
      <c r="Q9" s="153"/>
      <c r="R9" s="153"/>
      <c r="S9" s="153"/>
      <c r="T9" s="153"/>
      <c r="U9" s="153"/>
      <c r="V9" s="153"/>
      <c r="W9" s="153"/>
      <c r="X9" s="153"/>
      <c r="Y9" s="153"/>
    </row>
    <row r="10" spans="1:28" ht="11.25" customHeight="1">
      <c r="A10" s="153"/>
      <c r="B10" s="154"/>
      <c r="C10" s="155"/>
      <c r="D10" s="156"/>
      <c r="E10" s="153"/>
      <c r="F10" s="156"/>
      <c r="G10" s="153"/>
      <c r="H10" s="153"/>
      <c r="I10" s="155"/>
      <c r="J10" s="153"/>
      <c r="K10" s="153"/>
      <c r="L10" s="153"/>
      <c r="M10" s="154"/>
      <c r="N10" s="153"/>
      <c r="O10" s="153"/>
      <c r="P10" s="153"/>
      <c r="Q10" s="153"/>
      <c r="R10" s="153"/>
      <c r="S10" s="153"/>
      <c r="T10" s="153"/>
      <c r="U10" s="153"/>
      <c r="V10" s="153"/>
      <c r="W10" s="153"/>
      <c r="X10" s="153"/>
      <c r="Y10" s="153"/>
    </row>
    <row r="11" spans="1:28" ht="11.25" customHeight="1">
      <c r="A11" s="153"/>
      <c r="B11" s="154"/>
      <c r="C11" s="155"/>
      <c r="D11" s="156"/>
      <c r="E11" s="153"/>
      <c r="F11" s="156"/>
      <c r="G11" s="153"/>
      <c r="H11" s="153"/>
      <c r="I11" s="155"/>
      <c r="J11" s="153"/>
      <c r="K11" s="153"/>
      <c r="L11" s="153"/>
      <c r="M11" s="154"/>
      <c r="N11" s="153"/>
      <c r="O11" s="153"/>
      <c r="P11" s="153"/>
      <c r="Q11" s="153"/>
      <c r="R11" s="153"/>
      <c r="S11" s="153"/>
      <c r="T11" s="153"/>
      <c r="U11" s="153"/>
      <c r="V11" s="153"/>
      <c r="W11" s="153"/>
      <c r="X11" s="153"/>
      <c r="Y11" s="153"/>
    </row>
    <row r="12" spans="1:28" ht="11.25" customHeight="1">
      <c r="A12" s="153"/>
      <c r="B12" s="154"/>
      <c r="C12" s="155"/>
      <c r="D12" s="156"/>
      <c r="E12" s="153"/>
      <c r="F12" s="156"/>
      <c r="G12" s="153"/>
      <c r="H12" s="153"/>
      <c r="I12" s="155"/>
      <c r="J12" s="153"/>
      <c r="K12" s="153"/>
      <c r="L12" s="153"/>
      <c r="M12" s="154"/>
      <c r="N12" s="153"/>
      <c r="O12" s="153"/>
      <c r="P12" s="153"/>
      <c r="Q12" s="153"/>
      <c r="R12" s="153"/>
      <c r="S12" s="153"/>
      <c r="T12" s="153"/>
      <c r="U12" s="153"/>
      <c r="V12" s="153"/>
      <c r="W12" s="153"/>
      <c r="X12" s="153"/>
      <c r="Y12" s="153"/>
    </row>
    <row r="13" spans="1:28" ht="11.25" customHeight="1">
      <c r="A13" s="153"/>
      <c r="B13" s="154"/>
      <c r="C13" s="155"/>
      <c r="D13" s="156"/>
      <c r="E13" s="153"/>
      <c r="F13" s="156"/>
      <c r="G13" s="153"/>
      <c r="H13" s="153"/>
      <c r="I13" s="155"/>
      <c r="J13" s="153"/>
      <c r="K13" s="153"/>
      <c r="L13" s="153"/>
      <c r="M13" s="154"/>
      <c r="N13" s="153"/>
      <c r="O13" s="153"/>
      <c r="P13" s="153"/>
      <c r="Q13" s="153"/>
      <c r="R13" s="153"/>
      <c r="S13" s="153"/>
      <c r="T13" s="153"/>
      <c r="U13" s="153"/>
      <c r="V13" s="153"/>
      <c r="W13" s="153"/>
      <c r="X13" s="153"/>
      <c r="Y13" s="153"/>
    </row>
    <row r="14" spans="1:28" ht="11.25" customHeight="1">
      <c r="A14" s="153"/>
      <c r="B14" s="154"/>
      <c r="C14" s="155"/>
      <c r="D14" s="156"/>
      <c r="E14" s="153"/>
      <c r="F14" s="156"/>
      <c r="G14" s="153"/>
      <c r="H14" s="153"/>
      <c r="I14" s="155"/>
      <c r="J14" s="153"/>
      <c r="K14" s="153"/>
      <c r="L14" s="153"/>
      <c r="M14" s="154"/>
      <c r="N14" s="153"/>
      <c r="O14" s="153"/>
      <c r="P14" s="153"/>
      <c r="Q14" s="153"/>
      <c r="R14" s="153"/>
      <c r="S14" s="153"/>
      <c r="T14" s="153"/>
      <c r="U14" s="153"/>
      <c r="V14" s="153"/>
      <c r="W14" s="153"/>
      <c r="X14" s="153"/>
      <c r="Y14" s="153"/>
    </row>
    <row r="15" spans="1:28" ht="11.25" customHeight="1">
      <c r="A15" s="153"/>
      <c r="B15" s="154"/>
      <c r="C15" s="155"/>
      <c r="D15" s="156"/>
      <c r="E15" s="153"/>
      <c r="F15" s="156"/>
      <c r="G15" s="153"/>
      <c r="H15" s="153"/>
      <c r="I15" s="155"/>
      <c r="J15" s="153"/>
      <c r="K15" s="153"/>
      <c r="L15" s="153"/>
      <c r="M15" s="154"/>
      <c r="N15" s="153"/>
      <c r="O15" s="153"/>
      <c r="P15" s="153"/>
      <c r="Q15" s="153"/>
      <c r="R15" s="153"/>
      <c r="S15" s="153"/>
      <c r="T15" s="153"/>
      <c r="U15" s="153"/>
      <c r="V15" s="153"/>
      <c r="W15" s="153"/>
      <c r="X15" s="153"/>
      <c r="Y15" s="153"/>
    </row>
    <row r="16" spans="1:28" ht="11.25" customHeight="1">
      <c r="A16" s="153"/>
      <c r="B16" s="154"/>
      <c r="C16" s="155"/>
      <c r="D16" s="156"/>
      <c r="E16" s="153"/>
      <c r="F16" s="156"/>
      <c r="G16" s="153"/>
      <c r="H16" s="153"/>
      <c r="I16" s="155"/>
      <c r="J16" s="153"/>
      <c r="K16" s="153"/>
      <c r="L16" s="153"/>
      <c r="M16" s="154"/>
      <c r="N16" s="153"/>
      <c r="O16" s="153"/>
      <c r="P16" s="153"/>
      <c r="Q16" s="153"/>
      <c r="R16" s="153"/>
      <c r="S16" s="153"/>
      <c r="T16" s="153"/>
      <c r="U16" s="153"/>
      <c r="V16" s="153"/>
      <c r="W16" s="153"/>
      <c r="X16" s="153"/>
      <c r="Y16" s="153"/>
    </row>
    <row r="17" spans="1:25" ht="11.25" customHeight="1">
      <c r="A17" s="153"/>
      <c r="B17" s="154"/>
      <c r="C17" s="155"/>
      <c r="D17" s="156"/>
      <c r="E17" s="153"/>
      <c r="F17" s="156"/>
      <c r="G17" s="153"/>
      <c r="H17" s="153"/>
      <c r="I17" s="155"/>
      <c r="J17" s="153"/>
      <c r="K17" s="153"/>
      <c r="L17" s="153"/>
      <c r="M17" s="154"/>
      <c r="N17" s="153"/>
      <c r="O17" s="153"/>
      <c r="P17" s="153"/>
      <c r="Q17" s="153"/>
      <c r="R17" s="153"/>
      <c r="S17" s="153"/>
      <c r="T17" s="153"/>
      <c r="U17" s="153"/>
      <c r="V17" s="153"/>
      <c r="W17" s="153"/>
      <c r="X17" s="153"/>
      <c r="Y17" s="153"/>
    </row>
    <row r="18" spans="1:25" ht="11.25" customHeight="1">
      <c r="A18" s="153"/>
      <c r="B18" s="154"/>
      <c r="C18" s="155"/>
      <c r="D18" s="156"/>
      <c r="E18" s="153"/>
      <c r="F18" s="156"/>
      <c r="G18" s="153"/>
      <c r="H18" s="153"/>
      <c r="I18" s="155"/>
      <c r="J18" s="153"/>
      <c r="K18" s="153"/>
      <c r="L18" s="153"/>
      <c r="M18" s="154"/>
      <c r="N18" s="153"/>
      <c r="O18" s="153"/>
      <c r="P18" s="153"/>
      <c r="Q18" s="153"/>
      <c r="R18" s="153"/>
      <c r="S18" s="153"/>
      <c r="T18" s="153"/>
      <c r="U18" s="153"/>
      <c r="V18" s="153"/>
      <c r="W18" s="153"/>
      <c r="X18" s="153"/>
      <c r="Y18" s="153"/>
    </row>
    <row r="19" spans="1:25" ht="11.25" customHeight="1">
      <c r="A19" s="153"/>
      <c r="B19" s="154"/>
      <c r="C19" s="155"/>
      <c r="D19" s="156"/>
      <c r="E19" s="153"/>
      <c r="F19" s="156"/>
      <c r="G19" s="153"/>
      <c r="H19" s="153"/>
      <c r="I19" s="155"/>
      <c r="J19" s="153"/>
      <c r="K19" s="153"/>
      <c r="L19" s="153"/>
      <c r="M19" s="154"/>
      <c r="N19" s="153"/>
      <c r="O19" s="153"/>
      <c r="P19" s="153"/>
      <c r="Q19" s="153"/>
      <c r="R19" s="153"/>
      <c r="S19" s="153"/>
      <c r="T19" s="153"/>
      <c r="U19" s="153"/>
      <c r="V19" s="153"/>
      <c r="W19" s="153"/>
      <c r="X19" s="153"/>
      <c r="Y19" s="153"/>
    </row>
    <row r="20" spans="1:25" ht="11.25" customHeight="1">
      <c r="A20" s="153"/>
      <c r="B20" s="154"/>
      <c r="C20" s="155"/>
      <c r="D20" s="156"/>
      <c r="E20" s="153"/>
      <c r="F20" s="156"/>
      <c r="G20" s="153"/>
      <c r="H20" s="153"/>
      <c r="I20" s="155"/>
      <c r="J20" s="153"/>
      <c r="K20" s="153"/>
      <c r="L20" s="153"/>
      <c r="M20" s="154"/>
      <c r="N20" s="153"/>
      <c r="O20" s="153"/>
      <c r="P20" s="153"/>
      <c r="Q20" s="153"/>
      <c r="R20" s="153"/>
      <c r="S20" s="153"/>
      <c r="T20" s="153"/>
      <c r="U20" s="153"/>
      <c r="V20" s="153"/>
      <c r="W20" s="153"/>
      <c r="X20" s="153"/>
      <c r="Y20" s="153"/>
    </row>
    <row r="21" spans="1:25" ht="11.25" customHeight="1">
      <c r="A21" s="153"/>
      <c r="B21" s="154"/>
      <c r="C21" s="155"/>
      <c r="D21" s="156"/>
      <c r="E21" s="153"/>
      <c r="F21" s="156"/>
      <c r="G21" s="153"/>
      <c r="H21" s="153"/>
      <c r="I21" s="155"/>
      <c r="J21" s="153"/>
      <c r="K21" s="153"/>
      <c r="L21" s="153"/>
      <c r="M21" s="154"/>
      <c r="N21" s="153"/>
      <c r="O21" s="153"/>
      <c r="P21" s="153"/>
      <c r="Q21" s="153"/>
      <c r="R21" s="153"/>
      <c r="S21" s="153"/>
      <c r="T21" s="153"/>
      <c r="U21" s="153"/>
      <c r="V21" s="153"/>
      <c r="W21" s="153"/>
      <c r="X21" s="153"/>
      <c r="Y21" s="153"/>
    </row>
    <row r="22" spans="1:25" ht="11.25" customHeight="1">
      <c r="A22" s="153"/>
      <c r="B22" s="154"/>
      <c r="C22" s="155"/>
      <c r="D22" s="156"/>
      <c r="E22" s="153"/>
      <c r="F22" s="156"/>
      <c r="G22" s="153"/>
      <c r="H22" s="153"/>
      <c r="I22" s="155"/>
      <c r="J22" s="153"/>
      <c r="K22" s="153"/>
      <c r="L22" s="153"/>
      <c r="M22" s="154"/>
      <c r="N22" s="153"/>
      <c r="O22" s="153"/>
      <c r="P22" s="153"/>
      <c r="Q22" s="153"/>
      <c r="R22" s="153"/>
      <c r="S22" s="153"/>
      <c r="T22" s="153"/>
      <c r="U22" s="153"/>
      <c r="V22" s="153"/>
      <c r="W22" s="153"/>
      <c r="X22" s="153"/>
      <c r="Y22" s="153"/>
    </row>
    <row r="23" spans="1:25" ht="11.25" customHeight="1">
      <c r="A23" s="153"/>
      <c r="B23" s="154"/>
      <c r="C23" s="155"/>
      <c r="D23" s="156"/>
      <c r="E23" s="153"/>
      <c r="F23" s="156"/>
      <c r="G23" s="153"/>
      <c r="H23" s="153"/>
      <c r="I23" s="155"/>
      <c r="J23" s="153"/>
      <c r="K23" s="153"/>
      <c r="L23" s="153"/>
      <c r="M23" s="154"/>
      <c r="N23" s="153"/>
      <c r="O23" s="153"/>
      <c r="P23" s="153"/>
      <c r="Q23" s="153"/>
      <c r="R23" s="153"/>
      <c r="S23" s="153"/>
      <c r="T23" s="153"/>
      <c r="U23" s="153"/>
      <c r="V23" s="153"/>
      <c r="W23" s="153"/>
      <c r="X23" s="153"/>
      <c r="Y23" s="153"/>
    </row>
    <row r="24" spans="1:25" ht="11.25" customHeight="1">
      <c r="A24" s="153"/>
      <c r="B24" s="154"/>
      <c r="C24" s="155"/>
      <c r="D24" s="156"/>
      <c r="E24" s="153"/>
      <c r="F24" s="156"/>
      <c r="G24" s="153"/>
      <c r="H24" s="153"/>
      <c r="I24" s="155"/>
      <c r="J24" s="153"/>
      <c r="K24" s="153"/>
      <c r="L24" s="153"/>
      <c r="M24" s="154"/>
      <c r="N24" s="153"/>
      <c r="O24" s="153"/>
      <c r="P24" s="153"/>
      <c r="Q24" s="153"/>
      <c r="R24" s="153"/>
      <c r="S24" s="153"/>
      <c r="T24" s="153"/>
      <c r="U24" s="153"/>
      <c r="V24" s="153"/>
      <c r="W24" s="153"/>
      <c r="X24" s="153"/>
      <c r="Y24" s="153"/>
    </row>
    <row r="25" spans="1:25" ht="11.25" customHeight="1">
      <c r="A25" s="153"/>
      <c r="B25" s="154"/>
      <c r="C25" s="155"/>
      <c r="D25" s="156"/>
      <c r="E25" s="153"/>
      <c r="F25" s="156"/>
      <c r="G25" s="153"/>
      <c r="H25" s="153"/>
      <c r="I25" s="155"/>
      <c r="J25" s="153"/>
      <c r="K25" s="153"/>
      <c r="L25" s="153"/>
      <c r="M25" s="154"/>
      <c r="N25" s="153"/>
      <c r="O25" s="153"/>
      <c r="P25" s="153"/>
      <c r="Q25" s="153"/>
      <c r="R25" s="153"/>
      <c r="S25" s="153"/>
      <c r="T25" s="153"/>
      <c r="U25" s="153"/>
      <c r="V25" s="153"/>
      <c r="W25" s="153"/>
      <c r="X25" s="153"/>
      <c r="Y25" s="153"/>
    </row>
    <row r="26" spans="1:25" ht="11.25" customHeight="1">
      <c r="A26" s="153"/>
      <c r="B26" s="154"/>
      <c r="C26" s="155"/>
      <c r="D26" s="156"/>
      <c r="E26" s="153"/>
      <c r="F26" s="156"/>
      <c r="G26" s="153"/>
      <c r="H26" s="153"/>
      <c r="I26" s="155"/>
      <c r="J26" s="153"/>
      <c r="K26" s="153"/>
      <c r="L26" s="153"/>
      <c r="M26" s="154"/>
      <c r="N26" s="153"/>
      <c r="O26" s="153"/>
      <c r="P26" s="153"/>
      <c r="Q26" s="153"/>
      <c r="R26" s="153"/>
      <c r="S26" s="153"/>
      <c r="T26" s="153"/>
      <c r="U26" s="153"/>
      <c r="V26" s="153"/>
      <c r="W26" s="153"/>
      <c r="X26" s="153"/>
      <c r="Y26" s="153"/>
    </row>
    <row r="27" spans="1:25" ht="11.25" customHeight="1">
      <c r="A27" s="153"/>
      <c r="B27" s="154"/>
      <c r="C27" s="155"/>
      <c r="D27" s="156"/>
      <c r="E27" s="153"/>
      <c r="F27" s="156"/>
      <c r="G27" s="153"/>
      <c r="H27" s="153"/>
      <c r="I27" s="155"/>
      <c r="J27" s="153"/>
      <c r="K27" s="153"/>
      <c r="L27" s="153"/>
      <c r="M27" s="154"/>
      <c r="N27" s="153"/>
      <c r="O27" s="153"/>
      <c r="P27" s="153"/>
      <c r="Q27" s="153"/>
      <c r="R27" s="153"/>
      <c r="S27" s="153"/>
      <c r="T27" s="153"/>
      <c r="U27" s="153"/>
      <c r="V27" s="153"/>
      <c r="W27" s="153"/>
      <c r="X27" s="153"/>
      <c r="Y27" s="153"/>
    </row>
    <row r="28" spans="1:25" ht="11.25" customHeight="1">
      <c r="A28" s="153"/>
      <c r="B28" s="154"/>
      <c r="C28" s="155"/>
      <c r="D28" s="156"/>
      <c r="E28" s="153"/>
      <c r="F28" s="156"/>
      <c r="G28" s="153"/>
      <c r="H28" s="153"/>
      <c r="I28" s="155"/>
      <c r="J28" s="153"/>
      <c r="K28" s="153"/>
      <c r="L28" s="153"/>
      <c r="M28" s="154"/>
      <c r="N28" s="153"/>
      <c r="O28" s="153"/>
      <c r="P28" s="153"/>
      <c r="Q28" s="153"/>
      <c r="R28" s="153"/>
      <c r="S28" s="153"/>
      <c r="T28" s="153"/>
      <c r="U28" s="153"/>
      <c r="V28" s="153"/>
      <c r="W28" s="153"/>
      <c r="X28" s="153"/>
      <c r="Y28" s="153"/>
    </row>
    <row r="29" spans="1:25" ht="11.25" customHeight="1">
      <c r="A29" s="153"/>
      <c r="B29" s="154"/>
      <c r="C29" s="155"/>
      <c r="D29" s="156"/>
      <c r="E29" s="153"/>
      <c r="F29" s="156"/>
      <c r="G29" s="153"/>
      <c r="H29" s="153"/>
      <c r="I29" s="155"/>
      <c r="J29" s="153"/>
      <c r="K29" s="153"/>
      <c r="L29" s="153"/>
      <c r="M29" s="154"/>
      <c r="N29" s="153"/>
      <c r="O29" s="153"/>
      <c r="P29" s="153"/>
      <c r="Q29" s="153"/>
      <c r="R29" s="153"/>
      <c r="S29" s="153"/>
      <c r="T29" s="153"/>
      <c r="U29" s="153"/>
      <c r="V29" s="153"/>
      <c r="W29" s="153"/>
      <c r="X29" s="153"/>
      <c r="Y29" s="153"/>
    </row>
    <row r="30" spans="1:25" ht="11.25" customHeight="1">
      <c r="A30" s="153"/>
      <c r="B30" s="154"/>
      <c r="C30" s="155"/>
      <c r="D30" s="156"/>
      <c r="E30" s="153"/>
      <c r="F30" s="156"/>
      <c r="G30" s="153"/>
      <c r="H30" s="153"/>
      <c r="I30" s="155"/>
      <c r="J30" s="153"/>
      <c r="K30" s="153"/>
      <c r="L30" s="153"/>
      <c r="M30" s="154"/>
      <c r="N30" s="153"/>
      <c r="O30" s="153"/>
      <c r="P30" s="153"/>
      <c r="Q30" s="153"/>
      <c r="R30" s="153"/>
      <c r="S30" s="153"/>
      <c r="T30" s="153"/>
      <c r="U30" s="153"/>
      <c r="V30" s="153"/>
      <c r="W30" s="153"/>
      <c r="X30" s="153"/>
      <c r="Y30" s="153"/>
    </row>
    <row r="31" spans="1:25" ht="11.25" customHeight="1">
      <c r="A31" s="153"/>
      <c r="B31" s="154"/>
      <c r="C31" s="155"/>
      <c r="D31" s="156"/>
      <c r="E31" s="153"/>
      <c r="F31" s="156"/>
      <c r="G31" s="153"/>
      <c r="H31" s="153"/>
      <c r="I31" s="155"/>
      <c r="J31" s="153"/>
      <c r="K31" s="153"/>
      <c r="L31" s="153"/>
      <c r="M31" s="154"/>
      <c r="N31" s="153"/>
      <c r="O31" s="153"/>
      <c r="P31" s="153"/>
      <c r="Q31" s="153"/>
      <c r="R31" s="153"/>
      <c r="S31" s="153"/>
      <c r="T31" s="153"/>
      <c r="U31" s="153"/>
      <c r="V31" s="153"/>
      <c r="W31" s="153"/>
      <c r="X31" s="153"/>
      <c r="Y31" s="153"/>
    </row>
    <row r="32" spans="1:25" ht="11.25" customHeight="1">
      <c r="A32" s="153"/>
      <c r="B32" s="154"/>
      <c r="C32" s="155"/>
      <c r="D32" s="156"/>
      <c r="E32" s="153"/>
      <c r="F32" s="156"/>
      <c r="G32" s="153"/>
      <c r="H32" s="153"/>
      <c r="I32" s="155"/>
      <c r="J32" s="153"/>
      <c r="K32" s="153"/>
      <c r="L32" s="153"/>
      <c r="M32" s="154"/>
      <c r="N32" s="153"/>
      <c r="O32" s="153"/>
      <c r="P32" s="153"/>
      <c r="Q32" s="153"/>
      <c r="R32" s="153"/>
      <c r="S32" s="153"/>
      <c r="T32" s="153"/>
      <c r="U32" s="153"/>
      <c r="V32" s="153"/>
      <c r="W32" s="153"/>
      <c r="X32" s="153"/>
      <c r="Y32" s="153"/>
    </row>
    <row r="33" spans="1:25" ht="11.25" customHeight="1">
      <c r="A33" s="153"/>
      <c r="B33" s="154"/>
      <c r="C33" s="155"/>
      <c r="D33" s="156"/>
      <c r="E33" s="153"/>
      <c r="F33" s="156"/>
      <c r="G33" s="153"/>
      <c r="H33" s="153"/>
      <c r="I33" s="155"/>
      <c r="J33" s="153"/>
      <c r="K33" s="153"/>
      <c r="L33" s="153"/>
      <c r="M33" s="154"/>
      <c r="N33" s="153"/>
      <c r="O33" s="153"/>
      <c r="P33" s="153"/>
      <c r="Q33" s="153"/>
      <c r="R33" s="153"/>
      <c r="S33" s="153"/>
      <c r="T33" s="153"/>
      <c r="U33" s="153"/>
      <c r="V33" s="153"/>
      <c r="W33" s="153"/>
      <c r="X33" s="153"/>
      <c r="Y33" s="153"/>
    </row>
    <row r="34" spans="1:25" ht="11.25" customHeight="1">
      <c r="A34" s="153"/>
      <c r="B34" s="154"/>
      <c r="C34" s="155"/>
      <c r="D34" s="156"/>
      <c r="E34" s="153"/>
      <c r="F34" s="156"/>
      <c r="G34" s="153"/>
      <c r="H34" s="153"/>
      <c r="I34" s="155"/>
      <c r="J34" s="153"/>
      <c r="K34" s="153"/>
      <c r="L34" s="153"/>
      <c r="M34" s="154"/>
      <c r="N34" s="153"/>
      <c r="O34" s="153"/>
      <c r="P34" s="153"/>
      <c r="Q34" s="153"/>
      <c r="R34" s="153"/>
      <c r="S34" s="153"/>
      <c r="T34" s="153"/>
      <c r="U34" s="153"/>
      <c r="V34" s="153"/>
      <c r="W34" s="153"/>
      <c r="X34" s="153"/>
      <c r="Y34" s="153"/>
    </row>
    <row r="35" spans="1:25" ht="11.25" customHeight="1">
      <c r="A35" s="153"/>
      <c r="B35" s="154"/>
      <c r="C35" s="155"/>
      <c r="D35" s="156"/>
      <c r="E35" s="153"/>
      <c r="F35" s="156"/>
      <c r="G35" s="153"/>
      <c r="H35" s="153"/>
      <c r="I35" s="155"/>
      <c r="J35" s="153"/>
      <c r="K35" s="153"/>
      <c r="L35" s="153"/>
      <c r="M35" s="154"/>
      <c r="N35" s="153"/>
      <c r="O35" s="153"/>
      <c r="P35" s="153"/>
      <c r="Q35" s="153"/>
      <c r="R35" s="153"/>
      <c r="S35" s="153"/>
      <c r="T35" s="153"/>
      <c r="U35" s="153"/>
      <c r="V35" s="153"/>
      <c r="W35" s="153"/>
      <c r="X35" s="153"/>
      <c r="Y35" s="153"/>
    </row>
    <row r="36" spans="1:25" ht="11.25" customHeight="1">
      <c r="A36" s="153"/>
      <c r="B36" s="154"/>
      <c r="C36" s="155"/>
      <c r="D36" s="156"/>
      <c r="E36" s="153"/>
      <c r="F36" s="156"/>
      <c r="G36" s="153"/>
      <c r="H36" s="153"/>
      <c r="I36" s="155"/>
      <c r="J36" s="153"/>
      <c r="K36" s="153"/>
      <c r="L36" s="153"/>
      <c r="M36" s="154"/>
      <c r="N36" s="153"/>
      <c r="O36" s="153"/>
      <c r="P36" s="153"/>
      <c r="Q36" s="153"/>
      <c r="R36" s="153"/>
      <c r="S36" s="153"/>
      <c r="T36" s="153"/>
      <c r="U36" s="153"/>
      <c r="V36" s="153"/>
      <c r="W36" s="153"/>
      <c r="X36" s="153"/>
      <c r="Y36" s="153"/>
    </row>
    <row r="37" spans="1:25" ht="11.25" customHeight="1">
      <c r="A37" s="153"/>
      <c r="B37" s="154"/>
      <c r="C37" s="155"/>
      <c r="D37" s="156"/>
      <c r="E37" s="153"/>
      <c r="F37" s="156"/>
      <c r="G37" s="153"/>
      <c r="H37" s="153"/>
      <c r="I37" s="155"/>
      <c r="J37" s="153"/>
      <c r="K37" s="153"/>
      <c r="L37" s="153"/>
      <c r="M37" s="154"/>
      <c r="N37" s="153"/>
      <c r="O37" s="153"/>
      <c r="P37" s="153"/>
      <c r="Q37" s="153"/>
      <c r="R37" s="153"/>
      <c r="S37" s="153"/>
      <c r="T37" s="153"/>
      <c r="U37" s="153"/>
      <c r="V37" s="153"/>
      <c r="W37" s="153"/>
      <c r="X37" s="153"/>
      <c r="Y37" s="153"/>
    </row>
    <row r="38" spans="1:25" ht="11.25" customHeight="1">
      <c r="A38" s="153"/>
      <c r="B38" s="154"/>
      <c r="C38" s="155"/>
      <c r="D38" s="156"/>
      <c r="E38" s="153"/>
      <c r="F38" s="156"/>
      <c r="G38" s="153"/>
      <c r="H38" s="153"/>
      <c r="I38" s="155"/>
      <c r="J38" s="153"/>
      <c r="K38" s="153"/>
      <c r="L38" s="153"/>
      <c r="M38" s="154"/>
      <c r="N38" s="153"/>
      <c r="O38" s="153"/>
      <c r="P38" s="153"/>
      <c r="Q38" s="153"/>
      <c r="R38" s="153"/>
      <c r="S38" s="153"/>
      <c r="T38" s="153"/>
      <c r="U38" s="153"/>
      <c r="V38" s="153"/>
      <c r="W38" s="153"/>
      <c r="X38" s="153"/>
      <c r="Y38" s="153"/>
    </row>
    <row r="39" spans="1:25" ht="11.25" customHeight="1">
      <c r="A39" s="153"/>
      <c r="B39" s="154"/>
      <c r="C39" s="155"/>
      <c r="D39" s="156"/>
      <c r="E39" s="153"/>
      <c r="F39" s="156"/>
      <c r="G39" s="153"/>
      <c r="H39" s="153"/>
      <c r="I39" s="155"/>
      <c r="J39" s="153"/>
      <c r="K39" s="153"/>
      <c r="L39" s="153"/>
      <c r="M39" s="154"/>
      <c r="N39" s="153"/>
      <c r="O39" s="153"/>
      <c r="P39" s="153"/>
      <c r="Q39" s="153"/>
      <c r="R39" s="153"/>
      <c r="S39" s="153"/>
      <c r="T39" s="153"/>
      <c r="U39" s="153"/>
      <c r="V39" s="153"/>
      <c r="W39" s="153"/>
      <c r="X39" s="153"/>
      <c r="Y39" s="153"/>
    </row>
    <row r="40" spans="1:25" ht="11.25" customHeight="1">
      <c r="A40" s="153"/>
      <c r="B40" s="154"/>
      <c r="C40" s="155"/>
      <c r="D40" s="156"/>
      <c r="E40" s="153"/>
      <c r="F40" s="156"/>
      <c r="G40" s="153"/>
      <c r="H40" s="153"/>
      <c r="I40" s="155"/>
      <c r="J40" s="153"/>
      <c r="K40" s="153"/>
      <c r="L40" s="153"/>
      <c r="M40" s="154"/>
      <c r="N40" s="153"/>
      <c r="O40" s="153"/>
      <c r="P40" s="153"/>
      <c r="Q40" s="153"/>
      <c r="R40" s="153"/>
      <c r="S40" s="153"/>
      <c r="T40" s="153"/>
      <c r="U40" s="153"/>
      <c r="V40" s="153"/>
      <c r="W40" s="153"/>
      <c r="X40" s="153"/>
      <c r="Y40" s="153"/>
    </row>
    <row r="41" spans="1:25" ht="11.25" customHeight="1">
      <c r="A41" s="153"/>
      <c r="B41" s="154"/>
      <c r="C41" s="155"/>
      <c r="D41" s="156"/>
      <c r="E41" s="153"/>
      <c r="F41" s="156"/>
      <c r="G41" s="153"/>
      <c r="H41" s="153"/>
      <c r="I41" s="155"/>
      <c r="J41" s="153"/>
      <c r="K41" s="153"/>
      <c r="L41" s="153"/>
      <c r="M41" s="154"/>
      <c r="N41" s="153"/>
      <c r="O41" s="153"/>
      <c r="P41" s="153"/>
      <c r="Q41" s="153"/>
      <c r="R41" s="153"/>
      <c r="S41" s="153"/>
      <c r="T41" s="153"/>
      <c r="U41" s="153"/>
      <c r="V41" s="153"/>
      <c r="W41" s="153"/>
      <c r="X41" s="153"/>
      <c r="Y41" s="153"/>
    </row>
    <row r="42" spans="1:25" ht="11.25" customHeight="1">
      <c r="A42" s="153"/>
      <c r="B42" s="154"/>
      <c r="C42" s="155"/>
      <c r="D42" s="156"/>
      <c r="E42" s="153"/>
      <c r="F42" s="156"/>
      <c r="G42" s="153"/>
      <c r="H42" s="153"/>
      <c r="I42" s="155"/>
      <c r="J42" s="153"/>
      <c r="K42" s="153"/>
      <c r="L42" s="153"/>
      <c r="M42" s="154"/>
      <c r="N42" s="153"/>
      <c r="O42" s="153"/>
      <c r="P42" s="153"/>
      <c r="Q42" s="153"/>
      <c r="R42" s="153"/>
      <c r="S42" s="153"/>
      <c r="T42" s="153"/>
      <c r="U42" s="153"/>
      <c r="V42" s="153"/>
      <c r="W42" s="153"/>
      <c r="X42" s="153"/>
      <c r="Y42" s="153"/>
    </row>
    <row r="43" spans="1:25" ht="11.25" customHeight="1">
      <c r="A43" s="153"/>
      <c r="B43" s="154"/>
      <c r="C43" s="155"/>
      <c r="D43" s="156"/>
      <c r="E43" s="153"/>
      <c r="F43" s="156"/>
      <c r="G43" s="153"/>
      <c r="H43" s="153"/>
      <c r="I43" s="155"/>
      <c r="J43" s="153"/>
      <c r="K43" s="153"/>
      <c r="L43" s="153"/>
      <c r="M43" s="154"/>
      <c r="N43" s="153"/>
      <c r="O43" s="153"/>
      <c r="P43" s="153"/>
      <c r="Q43" s="153"/>
      <c r="R43" s="153"/>
      <c r="S43" s="153"/>
      <c r="T43" s="153"/>
      <c r="U43" s="153"/>
      <c r="V43" s="153"/>
      <c r="W43" s="153"/>
      <c r="X43" s="153"/>
      <c r="Y43" s="153"/>
    </row>
    <row r="44" spans="1:25" ht="11.25" customHeight="1">
      <c r="A44" s="153"/>
      <c r="B44" s="154"/>
      <c r="C44" s="155"/>
      <c r="D44" s="156"/>
      <c r="E44" s="153"/>
      <c r="F44" s="156"/>
      <c r="G44" s="153"/>
      <c r="H44" s="153"/>
      <c r="I44" s="155"/>
      <c r="J44" s="153"/>
      <c r="K44" s="153"/>
      <c r="L44" s="153"/>
      <c r="M44" s="154"/>
      <c r="N44" s="153"/>
      <c r="O44" s="153"/>
      <c r="P44" s="153"/>
      <c r="Q44" s="153"/>
      <c r="R44" s="153"/>
      <c r="S44" s="153"/>
      <c r="T44" s="153"/>
      <c r="U44" s="153"/>
      <c r="V44" s="153"/>
      <c r="W44" s="153"/>
      <c r="X44" s="153"/>
      <c r="Y44" s="153"/>
    </row>
    <row r="45" spans="1:25" ht="11.25" customHeight="1">
      <c r="A45" s="153"/>
      <c r="B45" s="154"/>
      <c r="C45" s="155"/>
      <c r="D45" s="156"/>
      <c r="E45" s="153"/>
      <c r="F45" s="156"/>
      <c r="G45" s="153"/>
      <c r="H45" s="153"/>
      <c r="I45" s="155"/>
      <c r="J45" s="153"/>
      <c r="K45" s="153"/>
      <c r="L45" s="153"/>
      <c r="M45" s="154"/>
      <c r="N45" s="153"/>
      <c r="O45" s="153"/>
      <c r="P45" s="153"/>
      <c r="Q45" s="153"/>
      <c r="R45" s="153"/>
      <c r="S45" s="153"/>
      <c r="T45" s="153"/>
      <c r="U45" s="153"/>
      <c r="V45" s="153"/>
      <c r="W45" s="153"/>
      <c r="X45" s="153"/>
      <c r="Y45" s="153"/>
    </row>
    <row r="46" spans="1:25" ht="11.25" customHeight="1">
      <c r="A46" s="153"/>
      <c r="B46" s="154"/>
      <c r="C46" s="155"/>
      <c r="D46" s="156"/>
      <c r="E46" s="153"/>
      <c r="F46" s="156"/>
      <c r="G46" s="153"/>
      <c r="H46" s="153"/>
      <c r="I46" s="155"/>
      <c r="J46" s="153"/>
      <c r="K46" s="153"/>
      <c r="L46" s="153"/>
      <c r="M46" s="154"/>
      <c r="N46" s="153"/>
      <c r="O46" s="153"/>
      <c r="P46" s="153"/>
      <c r="Q46" s="153"/>
      <c r="R46" s="153"/>
      <c r="S46" s="153"/>
      <c r="T46" s="153"/>
      <c r="U46" s="153"/>
      <c r="V46" s="153"/>
      <c r="W46" s="153"/>
      <c r="X46" s="153"/>
      <c r="Y46" s="153"/>
    </row>
    <row r="47" spans="1:25" ht="11.25" customHeight="1">
      <c r="A47" s="153"/>
      <c r="B47" s="154"/>
      <c r="C47" s="155"/>
      <c r="D47" s="156"/>
      <c r="E47" s="153"/>
      <c r="F47" s="156"/>
      <c r="G47" s="153"/>
      <c r="H47" s="153"/>
      <c r="I47" s="155"/>
      <c r="J47" s="153"/>
      <c r="K47" s="153"/>
      <c r="L47" s="153"/>
      <c r="M47" s="154"/>
      <c r="N47" s="153"/>
      <c r="O47" s="153"/>
      <c r="P47" s="153"/>
      <c r="Q47" s="153"/>
      <c r="R47" s="153"/>
      <c r="S47" s="153"/>
      <c r="T47" s="153"/>
      <c r="U47" s="153"/>
      <c r="V47" s="153"/>
      <c r="W47" s="153"/>
      <c r="X47" s="153"/>
      <c r="Y47" s="153"/>
    </row>
    <row r="48" spans="1:25" ht="11.25" customHeight="1">
      <c r="A48" s="153"/>
      <c r="B48" s="154"/>
      <c r="C48" s="155"/>
      <c r="D48" s="156"/>
      <c r="E48" s="153"/>
      <c r="F48" s="156"/>
      <c r="G48" s="153"/>
      <c r="H48" s="153"/>
      <c r="I48" s="155"/>
      <c r="J48" s="153"/>
      <c r="K48" s="153"/>
      <c r="L48" s="153"/>
      <c r="M48" s="154"/>
      <c r="N48" s="153"/>
      <c r="O48" s="153"/>
      <c r="P48" s="153"/>
      <c r="Q48" s="153"/>
      <c r="R48" s="153"/>
      <c r="S48" s="153"/>
      <c r="T48" s="153"/>
      <c r="U48" s="153"/>
      <c r="V48" s="153"/>
      <c r="W48" s="153"/>
      <c r="X48" s="153"/>
      <c r="Y48" s="153"/>
    </row>
    <row r="49" spans="1:25" ht="11.25" customHeight="1">
      <c r="A49" s="153"/>
      <c r="B49" s="154"/>
      <c r="C49" s="155"/>
      <c r="D49" s="156"/>
      <c r="E49" s="153"/>
      <c r="F49" s="156"/>
      <c r="G49" s="153"/>
      <c r="H49" s="153"/>
      <c r="I49" s="155"/>
      <c r="J49" s="153"/>
      <c r="K49" s="153"/>
      <c r="L49" s="153"/>
      <c r="M49" s="154"/>
      <c r="N49" s="153"/>
      <c r="O49" s="153"/>
      <c r="P49" s="153"/>
      <c r="Q49" s="153"/>
      <c r="R49" s="153"/>
      <c r="S49" s="153"/>
      <c r="T49" s="153"/>
      <c r="U49" s="153"/>
      <c r="V49" s="153"/>
      <c r="W49" s="153"/>
      <c r="X49" s="153"/>
      <c r="Y49" s="153"/>
    </row>
    <row r="50" spans="1:25" ht="11.25" customHeight="1">
      <c r="A50" s="153"/>
      <c r="B50" s="154"/>
      <c r="C50" s="155"/>
      <c r="D50" s="156"/>
      <c r="E50" s="153"/>
      <c r="F50" s="156"/>
      <c r="G50" s="153"/>
      <c r="H50" s="153"/>
      <c r="I50" s="155"/>
      <c r="J50" s="153"/>
      <c r="K50" s="153"/>
      <c r="L50" s="153"/>
      <c r="M50" s="154"/>
      <c r="N50" s="153"/>
      <c r="O50" s="153"/>
      <c r="P50" s="153"/>
      <c r="Q50" s="153"/>
      <c r="R50" s="153"/>
      <c r="S50" s="153"/>
      <c r="T50" s="153"/>
      <c r="U50" s="153"/>
      <c r="V50" s="153"/>
      <c r="W50" s="153"/>
      <c r="X50" s="153"/>
      <c r="Y50" s="153"/>
    </row>
    <row r="51" spans="1:25" ht="11.25" customHeight="1">
      <c r="A51" s="153"/>
      <c r="B51" s="154"/>
      <c r="C51" s="155"/>
      <c r="D51" s="156"/>
      <c r="E51" s="153"/>
      <c r="F51" s="156"/>
      <c r="G51" s="153"/>
      <c r="H51" s="153"/>
      <c r="I51" s="155"/>
      <c r="J51" s="153"/>
      <c r="K51" s="153"/>
      <c r="L51" s="153"/>
      <c r="M51" s="154"/>
      <c r="N51" s="153"/>
      <c r="O51" s="153"/>
      <c r="P51" s="153"/>
      <c r="Q51" s="153"/>
      <c r="R51" s="153"/>
      <c r="S51" s="153"/>
      <c r="T51" s="153"/>
      <c r="U51" s="153"/>
      <c r="V51" s="153"/>
      <c r="W51" s="153"/>
      <c r="X51" s="153"/>
      <c r="Y51" s="153"/>
    </row>
    <row r="52" spans="1:25" ht="11.25" customHeight="1">
      <c r="A52" s="153"/>
      <c r="B52" s="154"/>
      <c r="C52" s="155"/>
      <c r="D52" s="156"/>
      <c r="E52" s="153"/>
      <c r="F52" s="156"/>
      <c r="G52" s="153"/>
      <c r="H52" s="153"/>
      <c r="I52" s="155"/>
      <c r="J52" s="153"/>
      <c r="K52" s="153"/>
      <c r="L52" s="153"/>
      <c r="M52" s="154"/>
      <c r="N52" s="153"/>
      <c r="O52" s="153"/>
      <c r="P52" s="153"/>
      <c r="Q52" s="153"/>
      <c r="R52" s="153"/>
      <c r="S52" s="153"/>
      <c r="T52" s="153"/>
      <c r="U52" s="153"/>
      <c r="V52" s="153"/>
      <c r="W52" s="153"/>
      <c r="X52" s="153"/>
      <c r="Y52" s="153"/>
    </row>
    <row r="53" spans="1:25" ht="11.25" customHeight="1">
      <c r="A53" s="153"/>
      <c r="B53" s="154"/>
      <c r="C53" s="155"/>
      <c r="D53" s="156"/>
      <c r="E53" s="153"/>
      <c r="F53" s="156"/>
      <c r="G53" s="153"/>
      <c r="H53" s="153"/>
      <c r="I53" s="155"/>
      <c r="J53" s="153"/>
      <c r="K53" s="153"/>
      <c r="L53" s="153"/>
      <c r="M53" s="154"/>
      <c r="N53" s="153"/>
      <c r="O53" s="153"/>
      <c r="P53" s="153"/>
      <c r="Q53" s="153"/>
      <c r="R53" s="153"/>
      <c r="S53" s="153"/>
      <c r="T53" s="153"/>
      <c r="U53" s="153"/>
      <c r="V53" s="153"/>
      <c r="W53" s="153"/>
      <c r="X53" s="153"/>
      <c r="Y53" s="153"/>
    </row>
    <row r="54" spans="1:25" ht="11.25" customHeight="1">
      <c r="A54" s="153"/>
      <c r="B54" s="154"/>
      <c r="C54" s="155"/>
      <c r="D54" s="156"/>
      <c r="E54" s="153"/>
      <c r="F54" s="156"/>
      <c r="G54" s="153"/>
      <c r="H54" s="153"/>
      <c r="I54" s="155"/>
      <c r="J54" s="153"/>
      <c r="K54" s="153"/>
      <c r="L54" s="153"/>
      <c r="M54" s="154"/>
      <c r="N54" s="153"/>
      <c r="O54" s="153"/>
      <c r="P54" s="153"/>
      <c r="Q54" s="153"/>
      <c r="R54" s="153"/>
      <c r="S54" s="153"/>
      <c r="T54" s="153"/>
      <c r="U54" s="153"/>
      <c r="V54" s="153"/>
      <c r="W54" s="153"/>
      <c r="X54" s="153"/>
      <c r="Y54" s="153"/>
    </row>
    <row r="55" spans="1:25" ht="11.25" customHeight="1">
      <c r="A55" s="153"/>
      <c r="B55" s="154"/>
      <c r="C55" s="155"/>
      <c r="D55" s="156"/>
      <c r="E55" s="153"/>
      <c r="F55" s="156"/>
      <c r="G55" s="153"/>
      <c r="H55" s="153"/>
      <c r="I55" s="155"/>
      <c r="J55" s="153"/>
      <c r="K55" s="153"/>
      <c r="L55" s="153"/>
      <c r="M55" s="154"/>
      <c r="N55" s="153"/>
      <c r="O55" s="153"/>
      <c r="P55" s="153"/>
      <c r="Q55" s="153"/>
      <c r="R55" s="153"/>
      <c r="S55" s="153"/>
      <c r="T55" s="153"/>
      <c r="U55" s="153"/>
      <c r="V55" s="153"/>
      <c r="W55" s="153"/>
      <c r="X55" s="153"/>
      <c r="Y55" s="153"/>
    </row>
    <row r="56" spans="1:25" ht="11.25" customHeight="1">
      <c r="A56" s="153"/>
      <c r="B56" s="154"/>
      <c r="C56" s="155"/>
      <c r="D56" s="156"/>
      <c r="E56" s="153"/>
      <c r="F56" s="156"/>
      <c r="G56" s="153"/>
      <c r="H56" s="153"/>
      <c r="I56" s="155"/>
      <c r="J56" s="153"/>
      <c r="K56" s="153"/>
      <c r="L56" s="153"/>
      <c r="M56" s="154"/>
      <c r="N56" s="153"/>
      <c r="O56" s="153"/>
      <c r="P56" s="153"/>
      <c r="Q56" s="153"/>
      <c r="R56" s="153"/>
      <c r="S56" s="153"/>
      <c r="T56" s="153"/>
      <c r="U56" s="153"/>
      <c r="V56" s="153"/>
      <c r="W56" s="153"/>
      <c r="X56" s="153"/>
      <c r="Y56" s="153"/>
    </row>
    <row r="57" spans="1:25" ht="11.25" customHeight="1">
      <c r="A57" s="153"/>
      <c r="B57" s="154"/>
      <c r="C57" s="155"/>
      <c r="D57" s="156"/>
      <c r="E57" s="153"/>
      <c r="F57" s="156"/>
      <c r="G57" s="153"/>
      <c r="H57" s="153"/>
      <c r="I57" s="155"/>
      <c r="J57" s="153"/>
      <c r="K57" s="153"/>
      <c r="L57" s="153"/>
      <c r="M57" s="154"/>
      <c r="N57" s="153"/>
      <c r="O57" s="153"/>
      <c r="P57" s="153"/>
      <c r="Q57" s="153"/>
      <c r="R57" s="153"/>
      <c r="S57" s="153"/>
      <c r="T57" s="153"/>
      <c r="U57" s="153"/>
      <c r="V57" s="153"/>
      <c r="W57" s="153"/>
      <c r="X57" s="153"/>
      <c r="Y57" s="153"/>
    </row>
    <row r="58" spans="1:25" ht="11.25" customHeight="1">
      <c r="A58" s="153"/>
      <c r="B58" s="154"/>
      <c r="C58" s="155"/>
      <c r="D58" s="156"/>
      <c r="E58" s="153"/>
      <c r="F58" s="156"/>
      <c r="G58" s="153"/>
      <c r="H58" s="153"/>
      <c r="I58" s="155"/>
      <c r="J58" s="153"/>
      <c r="K58" s="153"/>
      <c r="L58" s="153"/>
      <c r="M58" s="154"/>
      <c r="N58" s="153"/>
      <c r="O58" s="153"/>
      <c r="P58" s="153"/>
      <c r="Q58" s="153"/>
      <c r="R58" s="153"/>
      <c r="S58" s="153"/>
      <c r="T58" s="153"/>
      <c r="U58" s="153"/>
      <c r="V58" s="153"/>
      <c r="W58" s="153"/>
      <c r="X58" s="153"/>
      <c r="Y58" s="153"/>
    </row>
    <row r="59" spans="1:25" ht="11.25" customHeight="1">
      <c r="A59" s="153"/>
      <c r="B59" s="154"/>
      <c r="C59" s="155"/>
      <c r="D59" s="156"/>
      <c r="E59" s="153"/>
      <c r="F59" s="156"/>
      <c r="G59" s="153"/>
      <c r="H59" s="153"/>
      <c r="I59" s="155"/>
      <c r="J59" s="153"/>
      <c r="K59" s="153"/>
      <c r="L59" s="153"/>
      <c r="M59" s="154"/>
      <c r="N59" s="153"/>
      <c r="O59" s="153"/>
      <c r="P59" s="153"/>
      <c r="Q59" s="153"/>
      <c r="R59" s="153"/>
      <c r="S59" s="153"/>
      <c r="T59" s="153"/>
      <c r="U59" s="153"/>
      <c r="V59" s="153"/>
      <c r="W59" s="153"/>
      <c r="X59" s="153"/>
      <c r="Y59" s="153"/>
    </row>
    <row r="60" spans="1:25" ht="11.25" customHeight="1">
      <c r="A60" s="153"/>
      <c r="B60" s="154"/>
      <c r="C60" s="155"/>
      <c r="D60" s="156"/>
      <c r="E60" s="153"/>
      <c r="F60" s="156"/>
      <c r="G60" s="153"/>
      <c r="H60" s="153"/>
      <c r="I60" s="155"/>
      <c r="J60" s="153"/>
      <c r="K60" s="153"/>
      <c r="L60" s="153"/>
      <c r="M60" s="154"/>
      <c r="N60" s="153"/>
      <c r="O60" s="153"/>
      <c r="P60" s="153"/>
      <c r="Q60" s="153"/>
      <c r="R60" s="153"/>
      <c r="S60" s="153"/>
      <c r="T60" s="153"/>
      <c r="U60" s="153"/>
      <c r="V60" s="153"/>
      <c r="W60" s="153"/>
      <c r="X60" s="153"/>
      <c r="Y60" s="153"/>
    </row>
    <row r="61" spans="1:25" ht="11.25" customHeight="1">
      <c r="A61" s="153"/>
      <c r="B61" s="154"/>
      <c r="C61" s="155"/>
      <c r="D61" s="156"/>
      <c r="E61" s="153"/>
      <c r="F61" s="156"/>
      <c r="G61" s="153"/>
      <c r="H61" s="153"/>
      <c r="I61" s="155"/>
      <c r="J61" s="153"/>
      <c r="K61" s="153"/>
      <c r="L61" s="153"/>
      <c r="M61" s="154"/>
      <c r="N61" s="153"/>
      <c r="O61" s="153"/>
      <c r="P61" s="153"/>
      <c r="Q61" s="153"/>
      <c r="R61" s="153"/>
      <c r="S61" s="153"/>
      <c r="T61" s="153"/>
      <c r="U61" s="153"/>
      <c r="V61" s="153"/>
      <c r="W61" s="153"/>
      <c r="X61" s="153"/>
      <c r="Y61" s="153"/>
    </row>
    <row r="62" spans="1:25" ht="11.25" customHeight="1">
      <c r="A62" s="153"/>
      <c r="B62" s="154"/>
      <c r="C62" s="155"/>
      <c r="D62" s="156"/>
      <c r="E62" s="153"/>
      <c r="F62" s="156"/>
      <c r="G62" s="153"/>
      <c r="H62" s="153"/>
      <c r="I62" s="155"/>
      <c r="J62" s="153"/>
      <c r="K62" s="153"/>
      <c r="L62" s="153"/>
      <c r="M62" s="154"/>
      <c r="N62" s="153"/>
      <c r="O62" s="153"/>
      <c r="P62" s="153"/>
      <c r="Q62" s="153"/>
      <c r="R62" s="153"/>
      <c r="S62" s="153"/>
      <c r="T62" s="153"/>
      <c r="U62" s="153"/>
      <c r="V62" s="153"/>
      <c r="W62" s="153"/>
      <c r="X62" s="153"/>
      <c r="Y62" s="153"/>
    </row>
    <row r="63" spans="1:25" ht="11.25" customHeight="1">
      <c r="A63" s="153"/>
      <c r="B63" s="154"/>
      <c r="C63" s="155"/>
      <c r="D63" s="156"/>
      <c r="E63" s="153"/>
      <c r="F63" s="156"/>
      <c r="G63" s="153"/>
      <c r="H63" s="153"/>
      <c r="I63" s="155"/>
      <c r="J63" s="153"/>
      <c r="K63" s="153"/>
      <c r="L63" s="153"/>
      <c r="M63" s="154"/>
      <c r="N63" s="153"/>
      <c r="O63" s="153"/>
      <c r="P63" s="153"/>
      <c r="Q63" s="153"/>
      <c r="R63" s="153"/>
      <c r="S63" s="153"/>
      <c r="T63" s="153"/>
      <c r="U63" s="153"/>
      <c r="V63" s="153"/>
      <c r="W63" s="153"/>
      <c r="X63" s="153"/>
      <c r="Y63" s="153"/>
    </row>
    <row r="64" spans="1:25" ht="11.25" customHeight="1">
      <c r="A64" s="153"/>
      <c r="B64" s="154"/>
      <c r="C64" s="155"/>
      <c r="D64" s="156"/>
      <c r="E64" s="153"/>
      <c r="F64" s="156"/>
      <c r="G64" s="153"/>
      <c r="H64" s="153"/>
      <c r="I64" s="155"/>
      <c r="J64" s="153"/>
      <c r="K64" s="153"/>
      <c r="L64" s="153"/>
      <c r="M64" s="154"/>
      <c r="N64" s="153"/>
      <c r="O64" s="153"/>
      <c r="P64" s="153"/>
      <c r="Q64" s="153"/>
      <c r="R64" s="153"/>
      <c r="S64" s="153"/>
      <c r="T64" s="153"/>
      <c r="U64" s="153"/>
      <c r="V64" s="153"/>
      <c r="W64" s="153"/>
      <c r="X64" s="153"/>
      <c r="Y64" s="153"/>
    </row>
    <row r="65" spans="1:25" ht="11.25" customHeight="1">
      <c r="A65" s="153"/>
      <c r="B65" s="154"/>
      <c r="C65" s="155"/>
      <c r="D65" s="156"/>
      <c r="E65" s="153"/>
      <c r="F65" s="156"/>
      <c r="G65" s="153"/>
      <c r="H65" s="153"/>
      <c r="I65" s="155"/>
      <c r="J65" s="153"/>
      <c r="K65" s="153"/>
      <c r="L65" s="153"/>
      <c r="M65" s="154"/>
      <c r="N65" s="153"/>
      <c r="O65" s="153"/>
      <c r="P65" s="153"/>
      <c r="Q65" s="153"/>
      <c r="R65" s="153"/>
      <c r="S65" s="153"/>
      <c r="T65" s="153"/>
      <c r="U65" s="153"/>
      <c r="V65" s="153"/>
      <c r="W65" s="153"/>
      <c r="X65" s="153"/>
      <c r="Y65" s="153"/>
    </row>
    <row r="66" spans="1:25" ht="11.25" customHeight="1">
      <c r="A66" s="153"/>
      <c r="B66" s="154"/>
      <c r="C66" s="155"/>
      <c r="D66" s="156"/>
      <c r="E66" s="153"/>
      <c r="F66" s="156"/>
      <c r="G66" s="153"/>
      <c r="H66" s="153"/>
      <c r="I66" s="155"/>
      <c r="J66" s="153"/>
      <c r="K66" s="153"/>
      <c r="L66" s="153"/>
      <c r="M66" s="154"/>
      <c r="N66" s="153"/>
      <c r="O66" s="153"/>
      <c r="P66" s="153"/>
      <c r="Q66" s="153"/>
      <c r="R66" s="153"/>
      <c r="S66" s="153"/>
      <c r="T66" s="153"/>
      <c r="U66" s="153"/>
      <c r="V66" s="153"/>
      <c r="W66" s="153"/>
      <c r="X66" s="153"/>
      <c r="Y66" s="153"/>
    </row>
    <row r="67" spans="1:25" ht="11.25" customHeight="1">
      <c r="A67" s="153"/>
      <c r="B67" s="154"/>
      <c r="C67" s="155"/>
      <c r="D67" s="156"/>
      <c r="E67" s="153"/>
      <c r="F67" s="156"/>
      <c r="G67" s="153"/>
      <c r="H67" s="153"/>
      <c r="I67" s="155"/>
      <c r="J67" s="153"/>
      <c r="K67" s="153"/>
      <c r="L67" s="153"/>
      <c r="M67" s="154"/>
      <c r="N67" s="153"/>
      <c r="O67" s="153"/>
      <c r="P67" s="153"/>
      <c r="Q67" s="153"/>
      <c r="R67" s="153"/>
      <c r="S67" s="153"/>
      <c r="T67" s="153"/>
      <c r="U67" s="153"/>
      <c r="V67" s="153"/>
      <c r="W67" s="153"/>
      <c r="X67" s="153"/>
      <c r="Y67" s="153"/>
    </row>
    <row r="68" spans="1:25" ht="11.25" customHeight="1">
      <c r="A68" s="153"/>
      <c r="B68" s="154"/>
      <c r="C68" s="155"/>
      <c r="D68" s="156"/>
      <c r="E68" s="153"/>
      <c r="F68" s="156"/>
      <c r="G68" s="153"/>
      <c r="H68" s="153"/>
      <c r="I68" s="155"/>
      <c r="J68" s="153"/>
      <c r="K68" s="153"/>
      <c r="L68" s="153"/>
      <c r="M68" s="154"/>
      <c r="N68" s="153"/>
      <c r="O68" s="153"/>
      <c r="P68" s="153"/>
      <c r="Q68" s="153"/>
      <c r="R68" s="153"/>
      <c r="S68" s="153"/>
      <c r="T68" s="153"/>
      <c r="U68" s="153"/>
      <c r="V68" s="153"/>
      <c r="W68" s="153"/>
      <c r="X68" s="153"/>
      <c r="Y68" s="153"/>
    </row>
    <row r="69" spans="1:25" ht="11.25" customHeight="1">
      <c r="A69" s="153"/>
      <c r="B69" s="154"/>
      <c r="C69" s="155"/>
      <c r="D69" s="156"/>
      <c r="E69" s="153"/>
      <c r="F69" s="156"/>
      <c r="G69" s="153"/>
      <c r="H69" s="153"/>
      <c r="I69" s="155"/>
      <c r="J69" s="153"/>
      <c r="K69" s="153"/>
      <c r="L69" s="153"/>
      <c r="M69" s="154"/>
      <c r="N69" s="153"/>
      <c r="O69" s="153"/>
      <c r="P69" s="153"/>
      <c r="Q69" s="153"/>
      <c r="R69" s="153"/>
      <c r="S69" s="153"/>
      <c r="T69" s="153"/>
      <c r="U69" s="153"/>
      <c r="V69" s="153"/>
      <c r="W69" s="153"/>
      <c r="X69" s="153"/>
      <c r="Y69" s="153"/>
    </row>
    <row r="70" spans="1:25" ht="11.25" customHeight="1">
      <c r="A70" s="153"/>
      <c r="B70" s="154"/>
      <c r="C70" s="155"/>
      <c r="D70" s="156"/>
      <c r="E70" s="153"/>
      <c r="F70" s="156"/>
      <c r="G70" s="153"/>
      <c r="H70" s="153"/>
      <c r="I70" s="155"/>
      <c r="J70" s="153"/>
      <c r="K70" s="153"/>
      <c r="L70" s="153"/>
      <c r="M70" s="154"/>
      <c r="N70" s="153"/>
      <c r="O70" s="153"/>
      <c r="P70" s="153"/>
      <c r="Q70" s="153"/>
      <c r="R70" s="153"/>
      <c r="S70" s="153"/>
      <c r="T70" s="153"/>
      <c r="U70" s="153"/>
      <c r="V70" s="153"/>
      <c r="W70" s="153"/>
      <c r="X70" s="153"/>
      <c r="Y70" s="153"/>
    </row>
    <row r="71" spans="1:25" ht="11.25" customHeight="1">
      <c r="A71" s="153"/>
      <c r="B71" s="154"/>
      <c r="C71" s="155"/>
      <c r="D71" s="156"/>
      <c r="E71" s="153"/>
      <c r="F71" s="156"/>
      <c r="G71" s="153"/>
      <c r="H71" s="153"/>
      <c r="I71" s="155"/>
      <c r="J71" s="153"/>
      <c r="K71" s="153"/>
      <c r="L71" s="153"/>
      <c r="M71" s="154"/>
      <c r="N71" s="153"/>
      <c r="O71" s="153"/>
      <c r="P71" s="153"/>
      <c r="Q71" s="153"/>
      <c r="R71" s="153"/>
      <c r="S71" s="153"/>
      <c r="T71" s="153"/>
      <c r="U71" s="153"/>
      <c r="V71" s="153"/>
      <c r="W71" s="153"/>
      <c r="X71" s="153"/>
      <c r="Y71" s="153"/>
    </row>
    <row r="72" spans="1:25" ht="11.25" customHeight="1">
      <c r="A72" s="153"/>
      <c r="B72" s="154"/>
      <c r="C72" s="155"/>
      <c r="D72" s="156"/>
      <c r="E72" s="153"/>
      <c r="F72" s="156"/>
      <c r="G72" s="153"/>
      <c r="H72" s="153"/>
      <c r="I72" s="155"/>
      <c r="J72" s="153"/>
      <c r="K72" s="153"/>
      <c r="L72" s="153"/>
      <c r="M72" s="154"/>
      <c r="N72" s="153"/>
      <c r="O72" s="153"/>
      <c r="P72" s="153"/>
      <c r="Q72" s="153"/>
      <c r="R72" s="153"/>
      <c r="S72" s="153"/>
      <c r="T72" s="153"/>
      <c r="U72" s="153"/>
      <c r="V72" s="153"/>
      <c r="W72" s="153"/>
      <c r="X72" s="153"/>
      <c r="Y72" s="153"/>
    </row>
    <row r="73" spans="1:25" ht="11.25" customHeight="1">
      <c r="A73" s="153"/>
      <c r="B73" s="154"/>
      <c r="C73" s="155"/>
      <c r="D73" s="156"/>
      <c r="E73" s="153"/>
      <c r="F73" s="156"/>
      <c r="G73" s="153"/>
      <c r="H73" s="153"/>
      <c r="I73" s="155"/>
      <c r="J73" s="153"/>
      <c r="K73" s="153"/>
      <c r="L73" s="153"/>
      <c r="M73" s="154"/>
      <c r="N73" s="153"/>
      <c r="O73" s="153"/>
      <c r="P73" s="153"/>
      <c r="Q73" s="153"/>
      <c r="R73" s="153"/>
      <c r="S73" s="153"/>
      <c r="T73" s="153"/>
      <c r="U73" s="153"/>
      <c r="V73" s="153"/>
      <c r="W73" s="153"/>
      <c r="X73" s="153"/>
      <c r="Y73" s="153"/>
    </row>
    <row r="74" spans="1:25" ht="11.25" customHeight="1">
      <c r="A74" s="153"/>
      <c r="B74" s="154"/>
      <c r="C74" s="155"/>
      <c r="D74" s="156"/>
      <c r="E74" s="153"/>
      <c r="F74" s="156"/>
      <c r="G74" s="153"/>
      <c r="H74" s="153"/>
      <c r="I74" s="155"/>
      <c r="J74" s="153"/>
      <c r="K74" s="153"/>
      <c r="L74" s="153"/>
      <c r="M74" s="154"/>
      <c r="N74" s="153"/>
      <c r="O74" s="153"/>
      <c r="P74" s="153"/>
      <c r="Q74" s="153"/>
      <c r="R74" s="153"/>
      <c r="S74" s="153"/>
      <c r="T74" s="153"/>
      <c r="U74" s="153"/>
      <c r="V74" s="153"/>
      <c r="W74" s="153"/>
      <c r="X74" s="153"/>
      <c r="Y74" s="153"/>
    </row>
    <row r="75" spans="1:25" ht="11.25" customHeight="1">
      <c r="A75" s="153"/>
      <c r="B75" s="154"/>
      <c r="C75" s="155"/>
      <c r="D75" s="156"/>
      <c r="E75" s="153"/>
      <c r="F75" s="156"/>
      <c r="G75" s="153"/>
      <c r="H75" s="153"/>
      <c r="I75" s="155"/>
      <c r="J75" s="153"/>
      <c r="K75" s="153"/>
      <c r="L75" s="153"/>
      <c r="M75" s="154"/>
      <c r="N75" s="153"/>
      <c r="O75" s="153"/>
      <c r="P75" s="153"/>
      <c r="Q75" s="153"/>
      <c r="R75" s="153"/>
      <c r="S75" s="153"/>
      <c r="T75" s="153"/>
      <c r="U75" s="153"/>
      <c r="V75" s="153"/>
      <c r="W75" s="153"/>
      <c r="X75" s="153"/>
      <c r="Y75" s="153"/>
    </row>
    <row r="76" spans="1:25" ht="11.25" customHeight="1">
      <c r="A76" s="153"/>
      <c r="B76" s="154"/>
      <c r="C76" s="155"/>
      <c r="D76" s="156"/>
      <c r="E76" s="153"/>
      <c r="F76" s="156"/>
      <c r="G76" s="153"/>
      <c r="H76" s="153"/>
      <c r="I76" s="155"/>
      <c r="J76" s="153"/>
      <c r="K76" s="153"/>
      <c r="L76" s="153"/>
      <c r="M76" s="154"/>
      <c r="N76" s="153"/>
      <c r="O76" s="153"/>
      <c r="P76" s="153"/>
      <c r="Q76" s="153"/>
      <c r="R76" s="153"/>
      <c r="S76" s="153"/>
      <c r="T76" s="153"/>
      <c r="U76" s="153"/>
      <c r="V76" s="153"/>
      <c r="W76" s="153"/>
      <c r="X76" s="153"/>
      <c r="Y76" s="153"/>
    </row>
    <row r="77" spans="1:25" ht="11.25" customHeight="1">
      <c r="A77" s="153"/>
      <c r="B77" s="154"/>
      <c r="C77" s="155"/>
      <c r="D77" s="156"/>
      <c r="E77" s="153"/>
      <c r="F77" s="156"/>
      <c r="G77" s="153"/>
      <c r="H77" s="153"/>
      <c r="I77" s="155"/>
      <c r="J77" s="153"/>
      <c r="K77" s="153"/>
      <c r="L77" s="153"/>
      <c r="M77" s="154"/>
      <c r="N77" s="153"/>
      <c r="O77" s="153"/>
      <c r="P77" s="153"/>
      <c r="Q77" s="153"/>
      <c r="R77" s="153"/>
      <c r="S77" s="153"/>
      <c r="T77" s="153"/>
      <c r="U77" s="153"/>
      <c r="V77" s="153"/>
      <c r="W77" s="153"/>
      <c r="X77" s="153"/>
      <c r="Y77" s="153"/>
    </row>
    <row r="78" spans="1:25" ht="11.25" customHeight="1">
      <c r="A78" s="153"/>
      <c r="B78" s="154"/>
      <c r="C78" s="155"/>
      <c r="D78" s="156"/>
      <c r="E78" s="153"/>
      <c r="F78" s="156"/>
      <c r="G78" s="153"/>
      <c r="H78" s="153"/>
      <c r="I78" s="155"/>
      <c r="J78" s="153"/>
      <c r="K78" s="153"/>
      <c r="L78" s="153"/>
      <c r="M78" s="154"/>
      <c r="N78" s="153"/>
      <c r="O78" s="153"/>
      <c r="P78" s="153"/>
      <c r="Q78" s="153"/>
      <c r="R78" s="153"/>
      <c r="S78" s="153"/>
      <c r="T78" s="153"/>
      <c r="U78" s="153"/>
      <c r="V78" s="153"/>
      <c r="W78" s="153"/>
      <c r="X78" s="153"/>
      <c r="Y78" s="153"/>
    </row>
    <row r="79" spans="1:25" ht="11.25" customHeight="1">
      <c r="A79" s="153"/>
      <c r="B79" s="154"/>
      <c r="C79" s="155"/>
      <c r="D79" s="156"/>
      <c r="E79" s="153"/>
      <c r="F79" s="156"/>
      <c r="G79" s="153"/>
      <c r="H79" s="153"/>
      <c r="I79" s="155"/>
      <c r="J79" s="153"/>
      <c r="K79" s="153"/>
      <c r="L79" s="153"/>
      <c r="M79" s="154"/>
      <c r="N79" s="153"/>
      <c r="O79" s="153"/>
      <c r="P79" s="153"/>
      <c r="Q79" s="153"/>
      <c r="R79" s="153"/>
      <c r="S79" s="153"/>
      <c r="T79" s="153"/>
      <c r="U79" s="153"/>
      <c r="V79" s="153"/>
      <c r="W79" s="153"/>
      <c r="X79" s="153"/>
      <c r="Y79" s="153"/>
    </row>
    <row r="80" spans="1:25" ht="11.25" customHeight="1">
      <c r="A80" s="153"/>
      <c r="B80" s="154"/>
      <c r="C80" s="155"/>
      <c r="D80" s="156"/>
      <c r="E80" s="153"/>
      <c r="F80" s="156"/>
      <c r="G80" s="153"/>
      <c r="H80" s="153"/>
      <c r="I80" s="155"/>
      <c r="J80" s="153"/>
      <c r="K80" s="153"/>
      <c r="L80" s="153"/>
      <c r="M80" s="154"/>
      <c r="N80" s="153"/>
      <c r="O80" s="153"/>
      <c r="P80" s="153"/>
      <c r="Q80" s="153"/>
      <c r="R80" s="153"/>
      <c r="S80" s="153"/>
      <c r="T80" s="153"/>
      <c r="U80" s="153"/>
      <c r="V80" s="153"/>
      <c r="W80" s="153"/>
      <c r="X80" s="153"/>
      <c r="Y80" s="153"/>
    </row>
    <row r="81" spans="1:25" ht="11.25" customHeight="1">
      <c r="A81" s="153"/>
      <c r="B81" s="154"/>
      <c r="C81" s="155"/>
      <c r="D81" s="156"/>
      <c r="E81" s="153"/>
      <c r="F81" s="156"/>
      <c r="G81" s="153"/>
      <c r="H81" s="153"/>
      <c r="I81" s="155"/>
      <c r="J81" s="153"/>
      <c r="K81" s="153"/>
      <c r="L81" s="153"/>
      <c r="M81" s="154"/>
      <c r="N81" s="153"/>
      <c r="O81" s="153"/>
      <c r="P81" s="153"/>
      <c r="Q81" s="153"/>
      <c r="R81" s="153"/>
      <c r="S81" s="153"/>
      <c r="T81" s="153"/>
      <c r="U81" s="153"/>
      <c r="V81" s="153"/>
      <c r="W81" s="153"/>
      <c r="X81" s="153"/>
      <c r="Y81" s="153"/>
    </row>
    <row r="82" spans="1:25" ht="11.25" customHeight="1">
      <c r="A82" s="153"/>
      <c r="B82" s="154"/>
      <c r="C82" s="155"/>
      <c r="D82" s="156"/>
      <c r="E82" s="153"/>
      <c r="F82" s="156"/>
      <c r="G82" s="153"/>
      <c r="H82" s="153"/>
      <c r="I82" s="155"/>
      <c r="J82" s="153"/>
      <c r="K82" s="153"/>
      <c r="L82" s="153"/>
      <c r="M82" s="154"/>
      <c r="N82" s="153"/>
      <c r="O82" s="153"/>
      <c r="P82" s="153"/>
      <c r="Q82" s="153"/>
      <c r="R82" s="153"/>
      <c r="S82" s="153"/>
      <c r="T82" s="153"/>
      <c r="U82" s="153"/>
      <c r="V82" s="153"/>
      <c r="W82" s="153"/>
      <c r="X82" s="153"/>
      <c r="Y82" s="153"/>
    </row>
    <row r="83" spans="1:25" ht="11.25" customHeight="1">
      <c r="A83" s="153"/>
      <c r="B83" s="154"/>
      <c r="C83" s="155"/>
      <c r="D83" s="156"/>
      <c r="E83" s="153"/>
      <c r="F83" s="156"/>
      <c r="G83" s="153"/>
      <c r="H83" s="153"/>
      <c r="I83" s="155"/>
      <c r="J83" s="153"/>
      <c r="K83" s="153"/>
      <c r="L83" s="153"/>
      <c r="M83" s="154"/>
      <c r="N83" s="153"/>
      <c r="O83" s="153"/>
      <c r="P83" s="153"/>
      <c r="Q83" s="153"/>
      <c r="R83" s="153"/>
      <c r="S83" s="153"/>
      <c r="T83" s="153"/>
      <c r="U83" s="153"/>
      <c r="V83" s="153"/>
      <c r="W83" s="153"/>
      <c r="X83" s="153"/>
      <c r="Y83" s="153"/>
    </row>
    <row r="84" spans="1:25" ht="11.25" customHeight="1">
      <c r="A84" s="153"/>
      <c r="B84" s="154"/>
      <c r="C84" s="155"/>
      <c r="D84" s="156"/>
      <c r="E84" s="153"/>
      <c r="F84" s="156"/>
      <c r="G84" s="153"/>
      <c r="H84" s="153"/>
      <c r="I84" s="155"/>
      <c r="J84" s="153"/>
      <c r="K84" s="153"/>
      <c r="L84" s="153"/>
      <c r="M84" s="154"/>
      <c r="N84" s="153"/>
      <c r="O84" s="153"/>
      <c r="P84" s="153"/>
      <c r="Q84" s="153"/>
      <c r="R84" s="153"/>
      <c r="S84" s="153"/>
      <c r="T84" s="153"/>
      <c r="U84" s="153"/>
      <c r="V84" s="153"/>
      <c r="W84" s="153"/>
      <c r="X84" s="153"/>
      <c r="Y84" s="153"/>
    </row>
    <row r="85" spans="1:25" ht="11.25" customHeight="1">
      <c r="A85" s="153"/>
      <c r="B85" s="154"/>
      <c r="C85" s="155"/>
      <c r="D85" s="156"/>
      <c r="E85" s="153"/>
      <c r="F85" s="156"/>
      <c r="G85" s="153"/>
      <c r="H85" s="153"/>
      <c r="I85" s="155"/>
      <c r="J85" s="153"/>
      <c r="K85" s="153"/>
      <c r="L85" s="153"/>
      <c r="M85" s="154"/>
      <c r="N85" s="153"/>
      <c r="O85" s="153"/>
      <c r="P85" s="153"/>
      <c r="Q85" s="153"/>
      <c r="R85" s="153"/>
      <c r="S85" s="153"/>
      <c r="T85" s="153"/>
      <c r="U85" s="153"/>
      <c r="V85" s="153"/>
      <c r="W85" s="153"/>
      <c r="X85" s="153"/>
      <c r="Y85" s="153"/>
    </row>
    <row r="86" spans="1:25" ht="11.25" customHeight="1">
      <c r="A86" s="153"/>
      <c r="B86" s="154"/>
      <c r="C86" s="155"/>
      <c r="D86" s="156"/>
      <c r="E86" s="153"/>
      <c r="F86" s="156"/>
      <c r="G86" s="153"/>
      <c r="H86" s="153"/>
      <c r="I86" s="155"/>
      <c r="J86" s="153"/>
      <c r="K86" s="153"/>
      <c r="L86" s="153"/>
      <c r="M86" s="154"/>
      <c r="N86" s="153"/>
      <c r="O86" s="153"/>
      <c r="P86" s="153"/>
      <c r="Q86" s="153"/>
      <c r="R86" s="153"/>
      <c r="S86" s="153"/>
      <c r="T86" s="153"/>
      <c r="U86" s="153"/>
      <c r="V86" s="153"/>
      <c r="W86" s="153"/>
      <c r="X86" s="153"/>
      <c r="Y86" s="153"/>
    </row>
    <row r="87" spans="1:25" ht="11.25" customHeight="1">
      <c r="A87" s="153"/>
      <c r="B87" s="154"/>
      <c r="C87" s="155"/>
      <c r="D87" s="156"/>
      <c r="E87" s="153"/>
      <c r="F87" s="156"/>
      <c r="G87" s="153"/>
      <c r="H87" s="153"/>
      <c r="I87" s="155"/>
      <c r="J87" s="153"/>
      <c r="K87" s="153"/>
      <c r="L87" s="153"/>
      <c r="M87" s="154"/>
      <c r="N87" s="153"/>
      <c r="O87" s="153"/>
      <c r="P87" s="153"/>
      <c r="Q87" s="153"/>
      <c r="R87" s="153"/>
      <c r="S87" s="153"/>
      <c r="T87" s="153"/>
      <c r="U87" s="153"/>
      <c r="V87" s="153"/>
      <c r="W87" s="153"/>
      <c r="X87" s="153"/>
      <c r="Y87" s="153"/>
    </row>
    <row r="88" spans="1:25" ht="11.25" customHeight="1">
      <c r="A88" s="153"/>
      <c r="B88" s="154"/>
      <c r="C88" s="155"/>
      <c r="D88" s="156"/>
      <c r="E88" s="153"/>
      <c r="F88" s="156"/>
      <c r="G88" s="153"/>
      <c r="H88" s="153"/>
      <c r="I88" s="155"/>
      <c r="J88" s="153"/>
      <c r="K88" s="153"/>
      <c r="L88" s="153"/>
      <c r="M88" s="154"/>
      <c r="N88" s="153"/>
      <c r="O88" s="153"/>
      <c r="P88" s="153"/>
      <c r="Q88" s="153"/>
      <c r="R88" s="153"/>
      <c r="S88" s="153"/>
      <c r="T88" s="153"/>
      <c r="U88" s="153"/>
      <c r="V88" s="153"/>
      <c r="W88" s="153"/>
      <c r="X88" s="153"/>
      <c r="Y88" s="153"/>
    </row>
    <row r="89" spans="1:25" ht="11.25" customHeight="1">
      <c r="A89" s="153"/>
      <c r="B89" s="154"/>
      <c r="C89" s="155"/>
      <c r="D89" s="156"/>
      <c r="E89" s="153"/>
      <c r="F89" s="156"/>
      <c r="G89" s="153"/>
      <c r="H89" s="153"/>
      <c r="I89" s="155"/>
      <c r="J89" s="153"/>
      <c r="K89" s="153"/>
      <c r="L89" s="153"/>
      <c r="M89" s="154"/>
      <c r="N89" s="153"/>
      <c r="O89" s="153"/>
      <c r="P89" s="153"/>
      <c r="Q89" s="153"/>
      <c r="R89" s="153"/>
      <c r="S89" s="153"/>
      <c r="T89" s="153"/>
      <c r="U89" s="153"/>
      <c r="V89" s="153"/>
      <c r="W89" s="153"/>
      <c r="X89" s="153"/>
      <c r="Y89" s="153"/>
    </row>
    <row r="90" spans="1:25" ht="11.25" customHeight="1">
      <c r="A90" s="153"/>
      <c r="B90" s="154"/>
      <c r="C90" s="155"/>
      <c r="D90" s="156"/>
      <c r="E90" s="153"/>
      <c r="F90" s="156"/>
      <c r="G90" s="153"/>
      <c r="H90" s="153"/>
      <c r="I90" s="155"/>
      <c r="J90" s="153"/>
      <c r="K90" s="153"/>
      <c r="L90" s="153"/>
      <c r="M90" s="154"/>
      <c r="N90" s="153"/>
      <c r="O90" s="153"/>
      <c r="P90" s="153"/>
      <c r="Q90" s="153"/>
      <c r="R90" s="153"/>
      <c r="S90" s="153"/>
      <c r="T90" s="153"/>
      <c r="U90" s="153"/>
      <c r="V90" s="153"/>
      <c r="W90" s="153"/>
      <c r="X90" s="153"/>
      <c r="Y90" s="153"/>
    </row>
    <row r="91" spans="1:25" ht="11.25" customHeight="1">
      <c r="A91" s="153"/>
      <c r="B91" s="154"/>
      <c r="C91" s="155"/>
      <c r="D91" s="156"/>
      <c r="E91" s="153"/>
      <c r="F91" s="156"/>
      <c r="G91" s="153"/>
      <c r="H91" s="153"/>
      <c r="I91" s="155"/>
      <c r="J91" s="153"/>
      <c r="K91" s="153"/>
      <c r="L91" s="153"/>
      <c r="M91" s="154"/>
      <c r="N91" s="153"/>
      <c r="O91" s="153"/>
      <c r="P91" s="153"/>
      <c r="Q91" s="153"/>
      <c r="R91" s="153"/>
      <c r="S91" s="153"/>
      <c r="T91" s="153"/>
      <c r="U91" s="153"/>
      <c r="V91" s="153"/>
      <c r="W91" s="153"/>
      <c r="X91" s="153"/>
      <c r="Y91" s="153"/>
    </row>
    <row r="92" spans="1:25" ht="11.25" customHeight="1">
      <c r="A92" s="153"/>
      <c r="B92" s="154"/>
      <c r="C92" s="155"/>
      <c r="D92" s="156"/>
      <c r="E92" s="153"/>
      <c r="F92" s="156"/>
      <c r="G92" s="153"/>
      <c r="H92" s="153"/>
      <c r="I92" s="155"/>
      <c r="J92" s="153"/>
      <c r="K92" s="153"/>
      <c r="L92" s="153"/>
      <c r="M92" s="154"/>
      <c r="N92" s="153"/>
      <c r="O92" s="153"/>
      <c r="P92" s="153"/>
      <c r="Q92" s="153"/>
      <c r="R92" s="153"/>
      <c r="S92" s="153"/>
      <c r="T92" s="153"/>
      <c r="U92" s="153"/>
      <c r="V92" s="153"/>
      <c r="W92" s="153"/>
      <c r="X92" s="153"/>
      <c r="Y92" s="153"/>
    </row>
    <row r="93" spans="1:25" ht="11.25" customHeight="1">
      <c r="A93" s="153"/>
      <c r="B93" s="154"/>
      <c r="C93" s="155"/>
      <c r="D93" s="156"/>
      <c r="E93" s="153"/>
      <c r="F93" s="156"/>
      <c r="G93" s="153"/>
      <c r="H93" s="153"/>
      <c r="I93" s="155"/>
      <c r="J93" s="153"/>
      <c r="K93" s="153"/>
      <c r="L93" s="153"/>
      <c r="M93" s="154"/>
      <c r="N93" s="153"/>
      <c r="O93" s="153"/>
      <c r="P93" s="153"/>
      <c r="Q93" s="153"/>
      <c r="R93" s="153"/>
      <c r="S93" s="153"/>
      <c r="T93" s="153"/>
      <c r="U93" s="153"/>
      <c r="V93" s="153"/>
      <c r="W93" s="153"/>
      <c r="X93" s="153"/>
      <c r="Y93" s="153"/>
    </row>
    <row r="94" spans="1:25" ht="11.25" customHeight="1">
      <c r="A94" s="153"/>
      <c r="B94" s="154"/>
      <c r="C94" s="155"/>
      <c r="D94" s="156"/>
      <c r="E94" s="153"/>
      <c r="F94" s="156"/>
      <c r="G94" s="153"/>
      <c r="H94" s="153"/>
      <c r="I94" s="155"/>
      <c r="J94" s="153"/>
      <c r="K94" s="153"/>
      <c r="L94" s="153"/>
      <c r="M94" s="154"/>
      <c r="N94" s="153"/>
      <c r="O94" s="153"/>
      <c r="P94" s="153"/>
      <c r="Q94" s="153"/>
      <c r="R94" s="153"/>
      <c r="S94" s="153"/>
      <c r="T94" s="153"/>
      <c r="U94" s="153"/>
      <c r="V94" s="153"/>
      <c r="W94" s="153"/>
      <c r="X94" s="153"/>
      <c r="Y94" s="153"/>
    </row>
    <row r="95" spans="1:25" ht="11.25" customHeight="1">
      <c r="A95" s="153"/>
      <c r="B95" s="154"/>
      <c r="C95" s="155"/>
      <c r="D95" s="156"/>
      <c r="E95" s="153"/>
      <c r="F95" s="156"/>
      <c r="G95" s="153"/>
      <c r="H95" s="153"/>
      <c r="I95" s="155"/>
      <c r="J95" s="153"/>
      <c r="K95" s="153"/>
      <c r="L95" s="153"/>
      <c r="M95" s="154"/>
      <c r="N95" s="153"/>
      <c r="O95" s="153"/>
      <c r="P95" s="153"/>
      <c r="Q95" s="153"/>
      <c r="R95" s="153"/>
      <c r="S95" s="153"/>
      <c r="T95" s="153"/>
      <c r="U95" s="153"/>
      <c r="V95" s="153"/>
      <c r="W95" s="153"/>
      <c r="X95" s="153"/>
      <c r="Y95" s="153"/>
    </row>
    <row r="96" spans="1:25" ht="11.25" customHeight="1">
      <c r="A96" s="153"/>
      <c r="B96" s="154"/>
      <c r="C96" s="155"/>
      <c r="D96" s="156"/>
      <c r="E96" s="153"/>
      <c r="F96" s="156"/>
      <c r="G96" s="153"/>
      <c r="H96" s="153"/>
      <c r="I96" s="155"/>
      <c r="J96" s="153"/>
      <c r="K96" s="153"/>
      <c r="L96" s="153"/>
      <c r="M96" s="154"/>
      <c r="N96" s="153"/>
      <c r="O96" s="153"/>
      <c r="P96" s="153"/>
      <c r="Q96" s="153"/>
      <c r="R96" s="153"/>
      <c r="S96" s="153"/>
      <c r="T96" s="153"/>
      <c r="U96" s="153"/>
      <c r="V96" s="153"/>
      <c r="W96" s="153"/>
      <c r="X96" s="153"/>
      <c r="Y96" s="153"/>
    </row>
    <row r="97" spans="1:25" ht="11.25" customHeight="1">
      <c r="A97" s="153"/>
      <c r="B97" s="154"/>
      <c r="C97" s="155"/>
      <c r="D97" s="156"/>
      <c r="E97" s="153"/>
      <c r="F97" s="156"/>
      <c r="G97" s="153"/>
      <c r="H97" s="153"/>
      <c r="I97" s="155"/>
      <c r="J97" s="153"/>
      <c r="K97" s="153"/>
      <c r="L97" s="153"/>
      <c r="M97" s="154"/>
      <c r="N97" s="153"/>
      <c r="O97" s="153"/>
      <c r="P97" s="153"/>
      <c r="Q97" s="153"/>
      <c r="R97" s="153"/>
      <c r="S97" s="153"/>
      <c r="T97" s="153"/>
      <c r="U97" s="153"/>
      <c r="V97" s="153"/>
      <c r="W97" s="153"/>
      <c r="X97" s="153"/>
      <c r="Y97" s="153"/>
    </row>
    <row r="98" spans="1:25" ht="11.25" customHeight="1">
      <c r="A98" s="153"/>
      <c r="B98" s="154"/>
      <c r="C98" s="155"/>
      <c r="D98" s="156"/>
      <c r="E98" s="153"/>
      <c r="F98" s="156"/>
      <c r="G98" s="153"/>
      <c r="H98" s="153"/>
      <c r="I98" s="155"/>
      <c r="J98" s="153"/>
      <c r="K98" s="153"/>
      <c r="L98" s="153"/>
      <c r="M98" s="154"/>
      <c r="N98" s="153"/>
      <c r="O98" s="153"/>
      <c r="P98" s="153"/>
      <c r="Q98" s="153"/>
      <c r="R98" s="153"/>
      <c r="S98" s="153"/>
      <c r="T98" s="153"/>
      <c r="U98" s="153"/>
      <c r="V98" s="153"/>
      <c r="W98" s="153"/>
      <c r="X98" s="153"/>
      <c r="Y98" s="153"/>
    </row>
    <row r="99" spans="1:25" ht="11.25" customHeight="1">
      <c r="A99" s="153"/>
      <c r="B99" s="154"/>
      <c r="C99" s="155"/>
      <c r="D99" s="156"/>
      <c r="E99" s="153"/>
      <c r="F99" s="156"/>
      <c r="G99" s="153"/>
      <c r="H99" s="153"/>
      <c r="I99" s="155"/>
      <c r="J99" s="153"/>
      <c r="K99" s="153"/>
      <c r="L99" s="153"/>
      <c r="M99" s="154"/>
      <c r="N99" s="153"/>
      <c r="O99" s="153"/>
      <c r="P99" s="153"/>
      <c r="Q99" s="153"/>
      <c r="R99" s="153"/>
      <c r="S99" s="153"/>
      <c r="T99" s="153"/>
      <c r="U99" s="153"/>
      <c r="V99" s="153"/>
      <c r="W99" s="153"/>
      <c r="X99" s="153"/>
      <c r="Y99" s="153"/>
    </row>
    <row r="100" spans="1:25" ht="11.25" customHeight="1">
      <c r="A100" s="153"/>
      <c r="B100" s="154"/>
      <c r="C100" s="155"/>
      <c r="D100" s="156"/>
      <c r="E100" s="153"/>
      <c r="F100" s="156"/>
      <c r="G100" s="153"/>
      <c r="H100" s="153"/>
      <c r="I100" s="155"/>
      <c r="J100" s="153"/>
      <c r="K100" s="153"/>
      <c r="L100" s="153"/>
      <c r="M100" s="154"/>
      <c r="N100" s="153"/>
      <c r="O100" s="153"/>
      <c r="P100" s="153"/>
      <c r="Q100" s="153"/>
      <c r="R100" s="153"/>
      <c r="S100" s="153"/>
      <c r="T100" s="153"/>
      <c r="U100" s="153"/>
      <c r="V100" s="153"/>
      <c r="W100" s="153"/>
      <c r="X100" s="153"/>
      <c r="Y100" s="153"/>
    </row>
    <row r="101" spans="1:25" ht="11.25" customHeight="1">
      <c r="A101" s="153"/>
      <c r="B101" s="154"/>
      <c r="C101" s="155"/>
      <c r="D101" s="156"/>
      <c r="E101" s="153"/>
      <c r="F101" s="156"/>
      <c r="G101" s="153"/>
      <c r="H101" s="153"/>
      <c r="I101" s="155"/>
      <c r="J101" s="153"/>
      <c r="K101" s="153"/>
      <c r="L101" s="153"/>
      <c r="M101" s="154"/>
      <c r="N101" s="153"/>
      <c r="O101" s="153"/>
      <c r="P101" s="153"/>
      <c r="Q101" s="153"/>
      <c r="R101" s="153"/>
      <c r="S101" s="153"/>
      <c r="T101" s="153"/>
      <c r="U101" s="153"/>
      <c r="V101" s="153"/>
      <c r="W101" s="153"/>
      <c r="X101" s="153"/>
      <c r="Y101" s="153"/>
    </row>
    <row r="102" spans="1:25" ht="11.25" customHeight="1">
      <c r="A102" s="153"/>
      <c r="B102" s="154"/>
      <c r="C102" s="155"/>
      <c r="D102" s="156"/>
      <c r="E102" s="153"/>
      <c r="F102" s="156"/>
      <c r="G102" s="153"/>
      <c r="H102" s="153"/>
      <c r="I102" s="155"/>
      <c r="J102" s="153"/>
      <c r="K102" s="153"/>
      <c r="L102" s="153"/>
      <c r="M102" s="154"/>
      <c r="N102" s="153"/>
      <c r="O102" s="153"/>
      <c r="P102" s="153"/>
      <c r="Q102" s="153"/>
      <c r="R102" s="153"/>
      <c r="S102" s="153"/>
      <c r="T102" s="153"/>
      <c r="U102" s="153"/>
      <c r="V102" s="153"/>
      <c r="W102" s="153"/>
      <c r="X102" s="153"/>
      <c r="Y102" s="153"/>
    </row>
    <row r="103" spans="1:25" ht="11.25" customHeight="1">
      <c r="A103" s="153"/>
      <c r="B103" s="154"/>
      <c r="C103" s="155"/>
      <c r="D103" s="156"/>
      <c r="E103" s="153"/>
      <c r="F103" s="156"/>
      <c r="G103" s="153"/>
      <c r="H103" s="153"/>
      <c r="I103" s="155"/>
      <c r="J103" s="153"/>
      <c r="K103" s="153"/>
      <c r="L103" s="153"/>
      <c r="M103" s="154"/>
      <c r="N103" s="153"/>
      <c r="O103" s="153"/>
      <c r="P103" s="153"/>
      <c r="Q103" s="153"/>
      <c r="R103" s="153"/>
      <c r="S103" s="153"/>
      <c r="T103" s="153"/>
      <c r="U103" s="153"/>
      <c r="V103" s="153"/>
      <c r="W103" s="153"/>
      <c r="X103" s="153"/>
      <c r="Y103" s="153"/>
    </row>
    <row r="104" spans="1:25" ht="11.25" customHeight="1">
      <c r="A104" s="153"/>
      <c r="B104" s="154"/>
      <c r="C104" s="155"/>
      <c r="D104" s="156"/>
      <c r="E104" s="153"/>
      <c r="F104" s="156"/>
      <c r="G104" s="153"/>
      <c r="H104" s="153"/>
      <c r="I104" s="155"/>
      <c r="J104" s="153"/>
      <c r="K104" s="153"/>
      <c r="L104" s="153"/>
      <c r="M104" s="154"/>
      <c r="N104" s="153"/>
      <c r="O104" s="153"/>
      <c r="P104" s="153"/>
      <c r="Q104" s="153"/>
      <c r="R104" s="153"/>
      <c r="S104" s="153"/>
      <c r="T104" s="153"/>
      <c r="U104" s="153"/>
      <c r="V104" s="153"/>
      <c r="W104" s="153"/>
      <c r="X104" s="153"/>
      <c r="Y104" s="153"/>
    </row>
    <row r="105" spans="1:25" ht="11.25" customHeight="1">
      <c r="A105" s="153"/>
      <c r="B105" s="154"/>
      <c r="C105" s="155"/>
      <c r="D105" s="156"/>
      <c r="E105" s="153"/>
      <c r="F105" s="156"/>
      <c r="G105" s="153"/>
      <c r="H105" s="153"/>
      <c r="I105" s="155"/>
      <c r="J105" s="153"/>
      <c r="K105" s="153"/>
      <c r="L105" s="153"/>
      <c r="M105" s="154"/>
      <c r="N105" s="153"/>
      <c r="O105" s="153"/>
      <c r="P105" s="153"/>
      <c r="Q105" s="153"/>
      <c r="R105" s="153"/>
      <c r="S105" s="153"/>
      <c r="T105" s="153"/>
      <c r="U105" s="153"/>
      <c r="V105" s="153"/>
      <c r="W105" s="153"/>
      <c r="X105" s="153"/>
      <c r="Y105" s="153"/>
    </row>
    <row r="106" spans="1:25" ht="11.25" customHeight="1">
      <c r="A106" s="153"/>
      <c r="B106" s="154"/>
      <c r="C106" s="155"/>
      <c r="D106" s="156"/>
      <c r="E106" s="153"/>
      <c r="F106" s="156"/>
      <c r="G106" s="153"/>
      <c r="H106" s="153"/>
      <c r="I106" s="155"/>
      <c r="J106" s="153"/>
      <c r="K106" s="153"/>
      <c r="L106" s="153"/>
      <c r="M106" s="154"/>
      <c r="N106" s="153"/>
      <c r="O106" s="153"/>
      <c r="P106" s="153"/>
      <c r="Q106" s="153"/>
      <c r="R106" s="153"/>
      <c r="S106" s="153"/>
      <c r="T106" s="153"/>
      <c r="U106" s="153"/>
      <c r="V106" s="153"/>
      <c r="W106" s="153"/>
      <c r="X106" s="153"/>
      <c r="Y106" s="153"/>
    </row>
    <row r="107" spans="1:25" ht="11.25" customHeight="1">
      <c r="A107" s="153"/>
      <c r="B107" s="154"/>
      <c r="C107" s="155"/>
      <c r="D107" s="156"/>
      <c r="E107" s="153"/>
      <c r="F107" s="156"/>
      <c r="G107" s="153"/>
      <c r="H107" s="153"/>
      <c r="I107" s="155"/>
      <c r="J107" s="153"/>
      <c r="K107" s="153"/>
      <c r="L107" s="153"/>
      <c r="M107" s="154"/>
      <c r="N107" s="153"/>
      <c r="O107" s="153"/>
      <c r="P107" s="153"/>
      <c r="Q107" s="153"/>
      <c r="R107" s="153"/>
      <c r="S107" s="153"/>
      <c r="T107" s="153"/>
      <c r="U107" s="153"/>
      <c r="V107" s="153"/>
      <c r="W107" s="153"/>
      <c r="X107" s="153"/>
      <c r="Y107" s="153"/>
    </row>
    <row r="108" spans="1:25" ht="11.25" customHeight="1">
      <c r="A108" s="153"/>
      <c r="B108" s="154"/>
      <c r="C108" s="155"/>
      <c r="D108" s="156"/>
      <c r="E108" s="153"/>
      <c r="F108" s="156"/>
      <c r="G108" s="153"/>
      <c r="H108" s="153"/>
      <c r="I108" s="155"/>
      <c r="J108" s="153"/>
      <c r="K108" s="153"/>
      <c r="L108" s="153"/>
      <c r="M108" s="154"/>
      <c r="N108" s="153"/>
      <c r="O108" s="153"/>
      <c r="P108" s="153"/>
      <c r="Q108" s="153"/>
      <c r="R108" s="153"/>
      <c r="S108" s="153"/>
      <c r="T108" s="153"/>
      <c r="U108" s="153"/>
      <c r="V108" s="153"/>
      <c r="W108" s="153"/>
      <c r="X108" s="153"/>
      <c r="Y108" s="153"/>
    </row>
    <row r="109" spans="1:25" ht="11.25" customHeight="1">
      <c r="A109" s="153"/>
      <c r="B109" s="154"/>
      <c r="C109" s="155"/>
      <c r="D109" s="156"/>
      <c r="E109" s="153"/>
      <c r="F109" s="156"/>
      <c r="G109" s="153"/>
      <c r="H109" s="153"/>
      <c r="I109" s="155"/>
      <c r="J109" s="153"/>
      <c r="K109" s="153"/>
      <c r="L109" s="153"/>
      <c r="M109" s="154"/>
      <c r="N109" s="153"/>
      <c r="O109" s="153"/>
      <c r="P109" s="153"/>
      <c r="Q109" s="153"/>
      <c r="R109" s="153"/>
      <c r="S109" s="153"/>
      <c r="T109" s="153"/>
      <c r="U109" s="153"/>
      <c r="V109" s="153"/>
      <c r="W109" s="153"/>
      <c r="X109" s="153"/>
      <c r="Y109" s="153"/>
    </row>
    <row r="110" spans="1:25" ht="11.25" customHeight="1">
      <c r="A110" s="153"/>
      <c r="B110" s="154"/>
      <c r="C110" s="155"/>
      <c r="D110" s="156"/>
      <c r="E110" s="153"/>
      <c r="F110" s="156"/>
      <c r="G110" s="153"/>
      <c r="H110" s="153"/>
      <c r="I110" s="155"/>
      <c r="J110" s="153"/>
      <c r="K110" s="153"/>
      <c r="L110" s="153"/>
      <c r="M110" s="154"/>
      <c r="N110" s="153"/>
      <c r="O110" s="153"/>
      <c r="P110" s="153"/>
      <c r="Q110" s="153"/>
      <c r="R110" s="153"/>
      <c r="S110" s="153"/>
      <c r="T110" s="153"/>
      <c r="U110" s="153"/>
      <c r="V110" s="153"/>
      <c r="W110" s="153"/>
      <c r="X110" s="153"/>
      <c r="Y110" s="153"/>
    </row>
    <row r="111" spans="1:25" ht="11.25" customHeight="1">
      <c r="A111" s="153"/>
      <c r="B111" s="154"/>
      <c r="C111" s="155"/>
      <c r="D111" s="156"/>
      <c r="E111" s="153"/>
      <c r="F111" s="156"/>
      <c r="G111" s="153"/>
      <c r="H111" s="153"/>
      <c r="I111" s="155"/>
      <c r="J111" s="153"/>
      <c r="K111" s="153"/>
      <c r="L111" s="153"/>
      <c r="M111" s="154"/>
      <c r="N111" s="153"/>
      <c r="O111" s="153"/>
      <c r="P111" s="153"/>
      <c r="Q111" s="153"/>
      <c r="R111" s="153"/>
      <c r="S111" s="153"/>
      <c r="T111" s="153"/>
      <c r="U111" s="153"/>
      <c r="V111" s="153"/>
      <c r="W111" s="153"/>
      <c r="X111" s="153"/>
      <c r="Y111" s="153"/>
    </row>
    <row r="112" spans="1:25" ht="11.25" customHeight="1">
      <c r="A112" s="153"/>
      <c r="B112" s="154"/>
      <c r="C112" s="155"/>
      <c r="D112" s="156"/>
      <c r="E112" s="153"/>
      <c r="F112" s="156"/>
      <c r="G112" s="153"/>
      <c r="H112" s="153"/>
      <c r="I112" s="155"/>
      <c r="J112" s="153"/>
      <c r="K112" s="153"/>
      <c r="L112" s="153"/>
      <c r="M112" s="154"/>
      <c r="N112" s="153"/>
      <c r="O112" s="153"/>
      <c r="P112" s="153"/>
      <c r="Q112" s="153"/>
      <c r="R112" s="153"/>
      <c r="S112" s="153"/>
      <c r="T112" s="153"/>
      <c r="U112" s="153"/>
      <c r="V112" s="153"/>
      <c r="W112" s="153"/>
      <c r="X112" s="153"/>
      <c r="Y112" s="153"/>
    </row>
    <row r="113" spans="1:25" ht="11.25" customHeight="1">
      <c r="A113" s="153"/>
      <c r="B113" s="154"/>
      <c r="C113" s="155"/>
      <c r="D113" s="156"/>
      <c r="E113" s="153"/>
      <c r="F113" s="156"/>
      <c r="G113" s="153"/>
      <c r="H113" s="153"/>
      <c r="I113" s="155"/>
      <c r="J113" s="153"/>
      <c r="K113" s="153"/>
      <c r="L113" s="153"/>
      <c r="M113" s="154"/>
      <c r="N113" s="153"/>
      <c r="O113" s="153"/>
      <c r="P113" s="153"/>
      <c r="Q113" s="153"/>
      <c r="R113" s="153"/>
      <c r="S113" s="153"/>
      <c r="T113" s="153"/>
      <c r="U113" s="153"/>
      <c r="V113" s="153"/>
      <c r="W113" s="153"/>
      <c r="X113" s="153"/>
      <c r="Y113" s="153"/>
    </row>
    <row r="114" spans="1:25" ht="11.25" customHeight="1">
      <c r="A114" s="153"/>
      <c r="B114" s="154"/>
      <c r="C114" s="155"/>
      <c r="D114" s="156"/>
      <c r="E114" s="153"/>
      <c r="F114" s="156"/>
      <c r="G114" s="153"/>
      <c r="H114" s="153"/>
      <c r="I114" s="155"/>
      <c r="J114" s="153"/>
      <c r="K114" s="153"/>
      <c r="L114" s="153"/>
      <c r="M114" s="154"/>
      <c r="N114" s="153"/>
      <c r="O114" s="153"/>
      <c r="P114" s="153"/>
      <c r="Q114" s="153"/>
      <c r="R114" s="153"/>
      <c r="S114" s="153"/>
      <c r="T114" s="153"/>
      <c r="U114" s="153"/>
      <c r="V114" s="153"/>
      <c r="W114" s="153"/>
      <c r="X114" s="153"/>
      <c r="Y114" s="153"/>
    </row>
    <row r="115" spans="1:25" ht="11.25" customHeight="1">
      <c r="A115" s="153"/>
      <c r="B115" s="154"/>
      <c r="C115" s="155"/>
      <c r="D115" s="156"/>
      <c r="E115" s="153"/>
      <c r="F115" s="156"/>
      <c r="G115" s="153"/>
      <c r="H115" s="153"/>
      <c r="I115" s="155"/>
      <c r="J115" s="153"/>
      <c r="K115" s="153"/>
      <c r="L115" s="153"/>
      <c r="M115" s="154"/>
      <c r="N115" s="153"/>
      <c r="O115" s="153"/>
      <c r="P115" s="153"/>
      <c r="Q115" s="153"/>
      <c r="R115" s="153"/>
      <c r="S115" s="153"/>
      <c r="T115" s="153"/>
      <c r="U115" s="153"/>
      <c r="V115" s="153"/>
      <c r="W115" s="153"/>
      <c r="X115" s="153"/>
      <c r="Y115" s="153"/>
    </row>
    <row r="116" spans="1:25" ht="11.25" customHeight="1">
      <c r="A116" s="153"/>
      <c r="B116" s="154"/>
      <c r="C116" s="155"/>
      <c r="D116" s="156"/>
      <c r="E116" s="153"/>
      <c r="F116" s="156"/>
      <c r="G116" s="153"/>
      <c r="H116" s="153"/>
      <c r="I116" s="155"/>
      <c r="J116" s="153"/>
      <c r="K116" s="153"/>
      <c r="L116" s="153"/>
      <c r="M116" s="154"/>
      <c r="N116" s="153"/>
      <c r="O116" s="153"/>
      <c r="P116" s="153"/>
      <c r="Q116" s="153"/>
      <c r="R116" s="153"/>
      <c r="S116" s="153"/>
      <c r="T116" s="153"/>
      <c r="U116" s="153"/>
      <c r="V116" s="153"/>
      <c r="W116" s="153"/>
      <c r="X116" s="153"/>
      <c r="Y116" s="153"/>
    </row>
    <row r="117" spans="1:25" ht="11.25" customHeight="1">
      <c r="A117" s="153"/>
      <c r="B117" s="154"/>
      <c r="C117" s="155"/>
      <c r="D117" s="156"/>
      <c r="E117" s="153"/>
      <c r="F117" s="156"/>
      <c r="G117" s="153"/>
      <c r="H117" s="153"/>
      <c r="I117" s="155"/>
      <c r="J117" s="153"/>
      <c r="K117" s="153"/>
      <c r="L117" s="153"/>
      <c r="M117" s="154"/>
      <c r="N117" s="153"/>
      <c r="O117" s="153"/>
      <c r="P117" s="153"/>
      <c r="Q117" s="153"/>
      <c r="R117" s="153"/>
      <c r="S117" s="153"/>
      <c r="T117" s="153"/>
      <c r="U117" s="153"/>
      <c r="V117" s="153"/>
      <c r="W117" s="153"/>
      <c r="X117" s="153"/>
      <c r="Y117" s="153"/>
    </row>
    <row r="118" spans="1:25" ht="11.25" customHeight="1">
      <c r="A118" s="153"/>
      <c r="B118" s="154"/>
      <c r="C118" s="155"/>
      <c r="D118" s="156"/>
      <c r="E118" s="153"/>
      <c r="F118" s="156"/>
      <c r="G118" s="153"/>
      <c r="H118" s="153"/>
      <c r="I118" s="155"/>
      <c r="J118" s="153"/>
      <c r="K118" s="153"/>
      <c r="L118" s="153"/>
      <c r="M118" s="154"/>
      <c r="N118" s="153"/>
      <c r="O118" s="153"/>
      <c r="P118" s="153"/>
      <c r="Q118" s="153"/>
      <c r="R118" s="153"/>
      <c r="S118" s="153"/>
      <c r="T118" s="153"/>
      <c r="U118" s="153"/>
      <c r="V118" s="153"/>
      <c r="W118" s="153"/>
      <c r="X118" s="153"/>
      <c r="Y118" s="153"/>
    </row>
    <row r="119" spans="1:25" ht="11.25" customHeight="1">
      <c r="A119" s="153"/>
      <c r="B119" s="154"/>
      <c r="C119" s="155"/>
      <c r="D119" s="156"/>
      <c r="E119" s="153"/>
      <c r="F119" s="156"/>
      <c r="G119" s="153"/>
      <c r="H119" s="153"/>
      <c r="I119" s="155"/>
      <c r="J119" s="153"/>
      <c r="K119" s="153"/>
      <c r="L119" s="153"/>
      <c r="M119" s="154"/>
      <c r="N119" s="153"/>
      <c r="O119" s="153"/>
      <c r="P119" s="153"/>
      <c r="Q119" s="153"/>
      <c r="R119" s="153"/>
      <c r="S119" s="153"/>
      <c r="T119" s="153"/>
      <c r="U119" s="153"/>
      <c r="V119" s="153"/>
      <c r="W119" s="153"/>
      <c r="X119" s="153"/>
      <c r="Y119" s="153"/>
    </row>
    <row r="120" spans="1:25" ht="11.25" customHeight="1">
      <c r="A120" s="153"/>
      <c r="B120" s="154"/>
      <c r="C120" s="155"/>
      <c r="D120" s="156"/>
      <c r="E120" s="153"/>
      <c r="F120" s="156"/>
      <c r="G120" s="153"/>
      <c r="H120" s="153"/>
      <c r="I120" s="155"/>
      <c r="J120" s="153"/>
      <c r="K120" s="153"/>
      <c r="L120" s="153"/>
      <c r="M120" s="154"/>
      <c r="N120" s="153"/>
      <c r="O120" s="153"/>
      <c r="P120" s="153"/>
      <c r="Q120" s="153"/>
      <c r="R120" s="153"/>
      <c r="S120" s="153"/>
      <c r="T120" s="153"/>
      <c r="U120" s="153"/>
      <c r="V120" s="153"/>
      <c r="W120" s="153"/>
      <c r="X120" s="153"/>
      <c r="Y120" s="153"/>
    </row>
    <row r="121" spans="1:25" ht="11.25" customHeight="1">
      <c r="A121" s="153"/>
      <c r="B121" s="154"/>
      <c r="C121" s="155"/>
      <c r="D121" s="156"/>
      <c r="E121" s="153"/>
      <c r="F121" s="156"/>
      <c r="G121" s="153"/>
      <c r="H121" s="153"/>
      <c r="I121" s="155"/>
      <c r="J121" s="153"/>
      <c r="K121" s="153"/>
      <c r="L121" s="153"/>
      <c r="M121" s="154"/>
      <c r="N121" s="153"/>
      <c r="O121" s="153"/>
      <c r="P121" s="153"/>
      <c r="Q121" s="153"/>
      <c r="R121" s="153"/>
      <c r="S121" s="153"/>
      <c r="T121" s="153"/>
      <c r="U121" s="153"/>
      <c r="V121" s="153"/>
      <c r="W121" s="153"/>
      <c r="X121" s="153"/>
      <c r="Y121" s="153"/>
    </row>
    <row r="122" spans="1:25" ht="11.25" customHeight="1">
      <c r="A122" s="153"/>
      <c r="B122" s="154"/>
      <c r="C122" s="155"/>
      <c r="D122" s="156"/>
      <c r="E122" s="153"/>
      <c r="F122" s="156"/>
      <c r="G122" s="153"/>
      <c r="H122" s="153"/>
      <c r="I122" s="155"/>
      <c r="J122" s="153"/>
      <c r="K122" s="153"/>
      <c r="L122" s="153"/>
      <c r="M122" s="154"/>
      <c r="N122" s="153"/>
      <c r="O122" s="153"/>
      <c r="P122" s="153"/>
      <c r="Q122" s="153"/>
      <c r="R122" s="153"/>
      <c r="S122" s="153"/>
      <c r="T122" s="153"/>
      <c r="U122" s="153"/>
      <c r="V122" s="153"/>
      <c r="W122" s="153"/>
      <c r="X122" s="153"/>
      <c r="Y122" s="153"/>
    </row>
    <row r="123" spans="1:25" ht="11.25" customHeight="1">
      <c r="A123" s="153"/>
      <c r="B123" s="154"/>
      <c r="C123" s="155"/>
      <c r="D123" s="156"/>
      <c r="E123" s="153"/>
      <c r="F123" s="156"/>
      <c r="G123" s="153"/>
      <c r="H123" s="153"/>
      <c r="I123" s="155"/>
      <c r="J123" s="153"/>
      <c r="K123" s="153"/>
      <c r="L123" s="153"/>
      <c r="M123" s="154"/>
      <c r="N123" s="153"/>
      <c r="O123" s="153"/>
      <c r="P123" s="153"/>
      <c r="Q123" s="153"/>
      <c r="R123" s="153"/>
      <c r="S123" s="153"/>
      <c r="T123" s="153"/>
      <c r="U123" s="153"/>
      <c r="V123" s="153"/>
      <c r="W123" s="153"/>
      <c r="X123" s="153"/>
      <c r="Y123" s="153"/>
    </row>
    <row r="124" spans="1:25" ht="11.25" customHeight="1">
      <c r="A124" s="153"/>
      <c r="B124" s="154"/>
      <c r="C124" s="155"/>
      <c r="D124" s="156"/>
      <c r="E124" s="153"/>
      <c r="F124" s="156"/>
      <c r="G124" s="153"/>
      <c r="H124" s="153"/>
      <c r="I124" s="155"/>
      <c r="J124" s="153"/>
      <c r="K124" s="153"/>
      <c r="L124" s="153"/>
      <c r="M124" s="154"/>
      <c r="N124" s="153"/>
      <c r="O124" s="153"/>
      <c r="P124" s="153"/>
      <c r="Q124" s="153"/>
      <c r="R124" s="153"/>
      <c r="S124" s="153"/>
      <c r="T124" s="153"/>
      <c r="U124" s="153"/>
      <c r="V124" s="153"/>
      <c r="W124" s="153"/>
      <c r="X124" s="153"/>
      <c r="Y124" s="153"/>
    </row>
    <row r="125" spans="1:25" ht="11.25" customHeight="1">
      <c r="A125" s="153"/>
      <c r="B125" s="154"/>
      <c r="C125" s="155"/>
      <c r="D125" s="156"/>
      <c r="E125" s="153"/>
      <c r="F125" s="156"/>
      <c r="G125" s="153"/>
      <c r="H125" s="153"/>
      <c r="I125" s="155"/>
      <c r="J125" s="153"/>
      <c r="K125" s="153"/>
      <c r="L125" s="153"/>
      <c r="M125" s="154"/>
      <c r="N125" s="153"/>
      <c r="O125" s="153"/>
      <c r="P125" s="153"/>
      <c r="Q125" s="153"/>
      <c r="R125" s="153"/>
      <c r="S125" s="153"/>
      <c r="T125" s="153"/>
      <c r="U125" s="153"/>
      <c r="V125" s="153"/>
      <c r="W125" s="153"/>
      <c r="X125" s="153"/>
      <c r="Y125" s="153"/>
    </row>
    <row r="126" spans="1:25" ht="11.25" customHeight="1">
      <c r="A126" s="153"/>
      <c r="B126" s="154"/>
      <c r="C126" s="155"/>
      <c r="D126" s="156"/>
      <c r="E126" s="153"/>
      <c r="F126" s="156"/>
      <c r="G126" s="153"/>
      <c r="H126" s="153"/>
      <c r="I126" s="155"/>
      <c r="J126" s="153"/>
      <c r="K126" s="153"/>
      <c r="L126" s="153"/>
      <c r="M126" s="154"/>
      <c r="N126" s="153"/>
      <c r="O126" s="153"/>
      <c r="P126" s="153"/>
      <c r="Q126" s="153"/>
      <c r="R126" s="153"/>
      <c r="S126" s="153"/>
      <c r="T126" s="153"/>
      <c r="U126" s="153"/>
      <c r="V126" s="153"/>
      <c r="W126" s="153"/>
      <c r="X126" s="153"/>
      <c r="Y126" s="153"/>
    </row>
    <row r="127" spans="1:25" ht="11.25" customHeight="1">
      <c r="A127" s="153"/>
      <c r="B127" s="154"/>
      <c r="C127" s="155"/>
      <c r="D127" s="156"/>
      <c r="E127" s="153"/>
      <c r="F127" s="156"/>
      <c r="G127" s="153"/>
      <c r="H127" s="153"/>
      <c r="I127" s="155"/>
      <c r="J127" s="153"/>
      <c r="K127" s="153"/>
      <c r="L127" s="153"/>
      <c r="M127" s="154"/>
      <c r="N127" s="153"/>
      <c r="O127" s="153"/>
      <c r="P127" s="153"/>
      <c r="Q127" s="153"/>
      <c r="R127" s="153"/>
      <c r="S127" s="153"/>
      <c r="T127" s="153"/>
      <c r="U127" s="153"/>
      <c r="V127" s="153"/>
      <c r="W127" s="153"/>
      <c r="X127" s="153"/>
      <c r="Y127" s="153"/>
    </row>
    <row r="128" spans="1:25" ht="11.25" customHeight="1">
      <c r="A128" s="153"/>
      <c r="B128" s="154"/>
      <c r="C128" s="155"/>
      <c r="D128" s="156"/>
      <c r="E128" s="153"/>
      <c r="F128" s="156"/>
      <c r="G128" s="153"/>
      <c r="H128" s="153"/>
      <c r="I128" s="155"/>
      <c r="J128" s="153"/>
      <c r="K128" s="153"/>
      <c r="L128" s="153"/>
      <c r="M128" s="154"/>
      <c r="N128" s="153"/>
      <c r="O128" s="153"/>
      <c r="P128" s="153"/>
      <c r="Q128" s="153"/>
      <c r="R128" s="153"/>
      <c r="S128" s="153"/>
      <c r="T128" s="153"/>
      <c r="U128" s="153"/>
      <c r="V128" s="153"/>
      <c r="W128" s="153"/>
      <c r="X128" s="153"/>
      <c r="Y128" s="153"/>
    </row>
    <row r="129" spans="1:25" ht="11.25" customHeight="1">
      <c r="A129" s="153"/>
      <c r="B129" s="154"/>
      <c r="C129" s="155"/>
      <c r="D129" s="156"/>
      <c r="E129" s="153"/>
      <c r="F129" s="156"/>
      <c r="G129" s="153"/>
      <c r="H129" s="153"/>
      <c r="I129" s="155"/>
      <c r="J129" s="153"/>
      <c r="K129" s="153"/>
      <c r="L129" s="153"/>
      <c r="M129" s="154"/>
      <c r="N129" s="153"/>
      <c r="O129" s="153"/>
      <c r="P129" s="153"/>
      <c r="Q129" s="153"/>
      <c r="R129" s="153"/>
      <c r="S129" s="153"/>
      <c r="T129" s="153"/>
      <c r="U129" s="153"/>
      <c r="V129" s="153"/>
      <c r="W129" s="153"/>
      <c r="X129" s="153"/>
      <c r="Y129" s="153"/>
    </row>
    <row r="130" spans="1:25" ht="11.25" customHeight="1">
      <c r="A130" s="153"/>
      <c r="B130" s="154"/>
      <c r="C130" s="155"/>
      <c r="D130" s="156"/>
      <c r="E130" s="153"/>
      <c r="F130" s="156"/>
      <c r="G130" s="153"/>
      <c r="H130" s="153"/>
      <c r="I130" s="155"/>
      <c r="J130" s="153"/>
      <c r="K130" s="153"/>
      <c r="L130" s="153"/>
      <c r="M130" s="154"/>
      <c r="N130" s="153"/>
      <c r="O130" s="153"/>
      <c r="P130" s="153"/>
      <c r="Q130" s="153"/>
      <c r="R130" s="153"/>
      <c r="S130" s="153"/>
      <c r="T130" s="153"/>
      <c r="U130" s="153"/>
      <c r="V130" s="153"/>
      <c r="W130" s="153"/>
      <c r="X130" s="153"/>
      <c r="Y130" s="153"/>
    </row>
    <row r="131" spans="1:25" ht="11.25" customHeight="1">
      <c r="A131" s="153"/>
      <c r="B131" s="154"/>
      <c r="C131" s="155"/>
      <c r="D131" s="156"/>
      <c r="E131" s="153"/>
      <c r="F131" s="156"/>
      <c r="G131" s="153"/>
      <c r="H131" s="153"/>
      <c r="I131" s="155"/>
      <c r="J131" s="153"/>
      <c r="K131" s="153"/>
      <c r="L131" s="153"/>
      <c r="M131" s="154"/>
      <c r="N131" s="153"/>
      <c r="O131" s="153"/>
      <c r="P131" s="153"/>
      <c r="Q131" s="153"/>
      <c r="R131" s="153"/>
      <c r="S131" s="153"/>
      <c r="T131" s="153"/>
      <c r="U131" s="153"/>
      <c r="V131" s="153"/>
      <c r="W131" s="153"/>
      <c r="X131" s="153"/>
      <c r="Y131" s="153"/>
    </row>
    <row r="132" spans="1:25" ht="11.25" customHeight="1">
      <c r="A132" s="153"/>
      <c r="B132" s="154"/>
      <c r="C132" s="155"/>
      <c r="D132" s="156"/>
      <c r="E132" s="153"/>
      <c r="F132" s="156"/>
      <c r="G132" s="153"/>
      <c r="H132" s="153"/>
      <c r="I132" s="155"/>
      <c r="J132" s="153"/>
      <c r="K132" s="153"/>
      <c r="L132" s="153"/>
      <c r="M132" s="154"/>
      <c r="N132" s="153"/>
      <c r="O132" s="153"/>
      <c r="P132" s="153"/>
      <c r="Q132" s="153"/>
      <c r="R132" s="153"/>
      <c r="S132" s="153"/>
      <c r="T132" s="153"/>
      <c r="U132" s="153"/>
      <c r="V132" s="153"/>
      <c r="W132" s="153"/>
      <c r="X132" s="153"/>
      <c r="Y132" s="153"/>
    </row>
    <row r="133" spans="1:25" ht="11.25" customHeight="1">
      <c r="A133" s="153"/>
      <c r="B133" s="154"/>
      <c r="C133" s="155"/>
      <c r="D133" s="156"/>
      <c r="E133" s="153"/>
      <c r="F133" s="156"/>
      <c r="G133" s="153"/>
      <c r="H133" s="153"/>
      <c r="I133" s="155"/>
      <c r="J133" s="153"/>
      <c r="K133" s="153"/>
      <c r="L133" s="153"/>
      <c r="M133" s="154"/>
      <c r="N133" s="153"/>
      <c r="O133" s="153"/>
      <c r="P133" s="153"/>
      <c r="Q133" s="153"/>
      <c r="R133" s="153"/>
      <c r="S133" s="153"/>
      <c r="T133" s="153"/>
      <c r="U133" s="153"/>
      <c r="V133" s="153"/>
      <c r="W133" s="153"/>
      <c r="X133" s="153"/>
      <c r="Y133" s="153"/>
    </row>
    <row r="134" spans="1:25" ht="11.25" customHeight="1">
      <c r="A134" s="153"/>
      <c r="B134" s="154"/>
      <c r="C134" s="155"/>
      <c r="D134" s="156"/>
      <c r="E134" s="153"/>
      <c r="F134" s="156"/>
      <c r="G134" s="153"/>
      <c r="H134" s="153"/>
      <c r="I134" s="155"/>
      <c r="J134" s="153"/>
      <c r="K134" s="153"/>
      <c r="L134" s="153"/>
      <c r="M134" s="154"/>
      <c r="N134" s="153"/>
      <c r="O134" s="153"/>
      <c r="P134" s="153"/>
      <c r="Q134" s="153"/>
      <c r="R134" s="153"/>
      <c r="S134" s="153"/>
      <c r="T134" s="153"/>
      <c r="U134" s="153"/>
      <c r="V134" s="153"/>
      <c r="W134" s="153"/>
      <c r="X134" s="153"/>
      <c r="Y134" s="153"/>
    </row>
    <row r="135" spans="1:25" ht="11.25" customHeight="1">
      <c r="A135" s="153"/>
      <c r="B135" s="154"/>
      <c r="C135" s="155"/>
      <c r="D135" s="156"/>
      <c r="E135" s="153"/>
      <c r="F135" s="156"/>
      <c r="G135" s="153"/>
      <c r="H135" s="153"/>
      <c r="I135" s="155"/>
      <c r="J135" s="153"/>
      <c r="K135" s="153"/>
      <c r="L135" s="153"/>
      <c r="M135" s="154"/>
      <c r="N135" s="153"/>
      <c r="O135" s="153"/>
      <c r="P135" s="153"/>
      <c r="Q135" s="153"/>
      <c r="R135" s="153"/>
      <c r="S135" s="153"/>
      <c r="T135" s="153"/>
      <c r="U135" s="153"/>
      <c r="V135" s="153"/>
      <c r="W135" s="153"/>
      <c r="X135" s="153"/>
      <c r="Y135" s="153"/>
    </row>
    <row r="136" spans="1:25" ht="11.25" customHeight="1">
      <c r="A136" s="153"/>
      <c r="B136" s="154"/>
      <c r="C136" s="155"/>
      <c r="D136" s="156"/>
      <c r="E136" s="153"/>
      <c r="F136" s="156"/>
      <c r="G136" s="153"/>
      <c r="H136" s="153"/>
      <c r="I136" s="155"/>
      <c r="J136" s="153"/>
      <c r="K136" s="153"/>
      <c r="L136" s="153"/>
      <c r="M136" s="154"/>
      <c r="N136" s="153"/>
      <c r="O136" s="153"/>
      <c r="P136" s="153"/>
      <c r="Q136" s="153"/>
      <c r="R136" s="153"/>
      <c r="S136" s="153"/>
      <c r="T136" s="153"/>
      <c r="U136" s="153"/>
      <c r="V136" s="153"/>
      <c r="W136" s="153"/>
      <c r="X136" s="153"/>
      <c r="Y136" s="153"/>
    </row>
    <row r="137" spans="1:25" ht="11.25" customHeight="1">
      <c r="A137" s="153"/>
      <c r="B137" s="154"/>
      <c r="C137" s="155"/>
      <c r="D137" s="156"/>
      <c r="E137" s="153"/>
      <c r="F137" s="156"/>
      <c r="G137" s="153"/>
      <c r="H137" s="153"/>
      <c r="I137" s="155"/>
      <c r="J137" s="153"/>
      <c r="K137" s="153"/>
      <c r="L137" s="153"/>
      <c r="M137" s="154"/>
      <c r="N137" s="153"/>
      <c r="O137" s="153"/>
      <c r="P137" s="153"/>
      <c r="Q137" s="153"/>
      <c r="R137" s="153"/>
      <c r="S137" s="153"/>
      <c r="T137" s="153"/>
      <c r="U137" s="153"/>
      <c r="V137" s="153"/>
      <c r="W137" s="153"/>
      <c r="X137" s="153"/>
      <c r="Y137" s="153"/>
    </row>
    <row r="138" spans="1:25" ht="11.25" customHeight="1">
      <c r="A138" s="153"/>
      <c r="B138" s="154"/>
      <c r="C138" s="155"/>
      <c r="D138" s="156"/>
      <c r="E138" s="153"/>
      <c r="F138" s="156"/>
      <c r="G138" s="153"/>
      <c r="H138" s="153"/>
      <c r="I138" s="155"/>
      <c r="J138" s="153"/>
      <c r="K138" s="153"/>
      <c r="L138" s="153"/>
      <c r="M138" s="154"/>
      <c r="N138" s="153"/>
      <c r="O138" s="153"/>
      <c r="P138" s="153"/>
      <c r="Q138" s="153"/>
      <c r="R138" s="153"/>
      <c r="S138" s="153"/>
      <c r="T138" s="153"/>
      <c r="U138" s="153"/>
      <c r="V138" s="153"/>
      <c r="W138" s="153"/>
      <c r="X138" s="153"/>
      <c r="Y138" s="153"/>
    </row>
    <row r="139" spans="1:25" ht="11.25" customHeight="1">
      <c r="A139" s="153"/>
      <c r="B139" s="154"/>
      <c r="C139" s="155"/>
      <c r="D139" s="156"/>
      <c r="E139" s="153"/>
      <c r="F139" s="156"/>
      <c r="G139" s="153"/>
      <c r="H139" s="153"/>
      <c r="I139" s="155"/>
      <c r="J139" s="153"/>
      <c r="K139" s="153"/>
      <c r="L139" s="153"/>
      <c r="M139" s="154"/>
      <c r="N139" s="153"/>
      <c r="O139" s="153"/>
      <c r="P139" s="153"/>
      <c r="Q139" s="153"/>
      <c r="R139" s="153"/>
      <c r="S139" s="153"/>
      <c r="T139" s="153"/>
      <c r="U139" s="153"/>
      <c r="V139" s="153"/>
      <c r="W139" s="153"/>
      <c r="X139" s="153"/>
      <c r="Y139" s="153"/>
    </row>
    <row r="140" spans="1:25" ht="11.25" customHeight="1">
      <c r="A140" s="153"/>
      <c r="B140" s="154"/>
      <c r="C140" s="155"/>
      <c r="D140" s="156"/>
      <c r="E140" s="153"/>
      <c r="F140" s="156"/>
      <c r="G140" s="153"/>
      <c r="H140" s="153"/>
      <c r="I140" s="155"/>
      <c r="J140" s="153"/>
      <c r="K140" s="153"/>
      <c r="L140" s="153"/>
      <c r="M140" s="154"/>
      <c r="N140" s="153"/>
      <c r="O140" s="153"/>
      <c r="P140" s="153"/>
      <c r="Q140" s="153"/>
      <c r="R140" s="153"/>
      <c r="S140" s="153"/>
      <c r="T140" s="153"/>
      <c r="U140" s="153"/>
      <c r="V140" s="153"/>
      <c r="W140" s="153"/>
      <c r="X140" s="153"/>
      <c r="Y140" s="153"/>
    </row>
    <row r="141" spans="1:25" ht="11.25" customHeight="1">
      <c r="A141" s="153"/>
      <c r="B141" s="154"/>
      <c r="C141" s="155"/>
      <c r="D141" s="156"/>
      <c r="E141" s="153"/>
      <c r="F141" s="156"/>
      <c r="G141" s="153"/>
      <c r="H141" s="153"/>
      <c r="I141" s="155"/>
      <c r="J141" s="153"/>
      <c r="K141" s="153"/>
      <c r="L141" s="153"/>
      <c r="M141" s="154"/>
      <c r="N141" s="153"/>
      <c r="O141" s="153"/>
      <c r="P141" s="153"/>
      <c r="Q141" s="153"/>
      <c r="R141" s="153"/>
      <c r="S141" s="153"/>
      <c r="T141" s="153"/>
      <c r="U141" s="153"/>
      <c r="V141" s="153"/>
      <c r="W141" s="153"/>
      <c r="X141" s="153"/>
      <c r="Y141" s="153"/>
    </row>
    <row r="142" spans="1:25" ht="11.25" customHeight="1">
      <c r="A142" s="153"/>
      <c r="B142" s="154"/>
      <c r="C142" s="155"/>
      <c r="D142" s="156"/>
      <c r="E142" s="153"/>
      <c r="F142" s="156"/>
      <c r="G142" s="153"/>
      <c r="H142" s="153"/>
      <c r="I142" s="155"/>
      <c r="J142" s="153"/>
      <c r="K142" s="153"/>
      <c r="L142" s="153"/>
      <c r="M142" s="154"/>
      <c r="N142" s="153"/>
      <c r="O142" s="153"/>
      <c r="P142" s="153"/>
      <c r="Q142" s="153"/>
      <c r="R142" s="153"/>
      <c r="S142" s="153"/>
      <c r="T142" s="153"/>
      <c r="U142" s="153"/>
      <c r="V142" s="153"/>
      <c r="W142" s="153"/>
      <c r="X142" s="153"/>
      <c r="Y142" s="153"/>
    </row>
    <row r="143" spans="1:25" ht="11.25" customHeight="1">
      <c r="A143" s="153"/>
      <c r="B143" s="154"/>
      <c r="C143" s="155"/>
      <c r="D143" s="156"/>
      <c r="E143" s="153"/>
      <c r="F143" s="156"/>
      <c r="G143" s="153"/>
      <c r="H143" s="153"/>
      <c r="I143" s="155"/>
      <c r="J143" s="153"/>
      <c r="K143" s="153"/>
      <c r="L143" s="153"/>
      <c r="M143" s="154"/>
      <c r="N143" s="153"/>
      <c r="O143" s="153"/>
      <c r="P143" s="153"/>
      <c r="Q143" s="153"/>
      <c r="R143" s="153"/>
      <c r="S143" s="153"/>
      <c r="T143" s="153"/>
      <c r="U143" s="153"/>
      <c r="V143" s="153"/>
      <c r="W143" s="153"/>
      <c r="X143" s="153"/>
      <c r="Y143" s="153"/>
    </row>
    <row r="144" spans="1:25" ht="11.25" customHeight="1">
      <c r="A144" s="153"/>
      <c r="B144" s="154"/>
      <c r="C144" s="155"/>
      <c r="D144" s="156"/>
      <c r="E144" s="153"/>
      <c r="F144" s="156"/>
      <c r="G144" s="153"/>
      <c r="H144" s="153"/>
      <c r="I144" s="155"/>
      <c r="J144" s="153"/>
      <c r="K144" s="153"/>
      <c r="L144" s="153"/>
      <c r="M144" s="154"/>
      <c r="N144" s="153"/>
      <c r="O144" s="153"/>
      <c r="P144" s="153"/>
      <c r="Q144" s="153"/>
      <c r="R144" s="153"/>
      <c r="S144" s="153"/>
      <c r="T144" s="153"/>
      <c r="U144" s="153"/>
      <c r="V144" s="153"/>
      <c r="W144" s="153"/>
      <c r="X144" s="153"/>
      <c r="Y144" s="153"/>
    </row>
    <row r="145" spans="1:25" ht="11.25" customHeight="1">
      <c r="A145" s="153"/>
      <c r="B145" s="154"/>
      <c r="C145" s="155"/>
      <c r="D145" s="156"/>
      <c r="E145" s="153"/>
      <c r="F145" s="156"/>
      <c r="G145" s="153"/>
      <c r="H145" s="153"/>
      <c r="I145" s="155"/>
      <c r="J145" s="153"/>
      <c r="K145" s="153"/>
      <c r="L145" s="153"/>
      <c r="M145" s="154"/>
      <c r="N145" s="153"/>
      <c r="O145" s="153"/>
      <c r="P145" s="153"/>
      <c r="Q145" s="153"/>
      <c r="R145" s="153"/>
      <c r="S145" s="153"/>
      <c r="T145" s="153"/>
      <c r="U145" s="153"/>
      <c r="V145" s="153"/>
      <c r="W145" s="153"/>
      <c r="X145" s="153"/>
      <c r="Y145" s="153"/>
    </row>
    <row r="146" spans="1:25" ht="11.25" customHeight="1">
      <c r="A146" s="153"/>
      <c r="B146" s="154"/>
      <c r="C146" s="155"/>
      <c r="D146" s="156"/>
      <c r="E146" s="153"/>
      <c r="F146" s="156"/>
      <c r="G146" s="153"/>
      <c r="H146" s="153"/>
      <c r="I146" s="155"/>
      <c r="J146" s="153"/>
      <c r="K146" s="153"/>
      <c r="L146" s="153"/>
      <c r="M146" s="154"/>
      <c r="N146" s="153"/>
      <c r="O146" s="153"/>
      <c r="P146" s="153"/>
      <c r="Q146" s="153"/>
      <c r="R146" s="153"/>
      <c r="S146" s="153"/>
      <c r="T146" s="153"/>
      <c r="U146" s="153"/>
      <c r="V146" s="153"/>
      <c r="W146" s="153"/>
      <c r="X146" s="153"/>
      <c r="Y146" s="153"/>
    </row>
    <row r="147" spans="1:25" ht="11.25" customHeight="1">
      <c r="A147" s="153"/>
      <c r="B147" s="154"/>
      <c r="C147" s="155"/>
      <c r="D147" s="156"/>
      <c r="E147" s="153"/>
      <c r="F147" s="156"/>
      <c r="G147" s="153"/>
      <c r="H147" s="153"/>
      <c r="I147" s="155"/>
      <c r="J147" s="153"/>
      <c r="K147" s="153"/>
      <c r="L147" s="153"/>
      <c r="M147" s="154"/>
      <c r="N147" s="153"/>
      <c r="O147" s="153"/>
      <c r="P147" s="153"/>
      <c r="Q147" s="153"/>
      <c r="R147" s="153"/>
      <c r="S147" s="153"/>
      <c r="T147" s="153"/>
      <c r="U147" s="153"/>
      <c r="V147" s="153"/>
      <c r="W147" s="153"/>
      <c r="X147" s="153"/>
      <c r="Y147" s="153"/>
    </row>
    <row r="148" spans="1:25" ht="11.25" customHeight="1">
      <c r="A148" s="153"/>
      <c r="B148" s="154"/>
      <c r="C148" s="155"/>
      <c r="D148" s="156"/>
      <c r="E148" s="153"/>
      <c r="F148" s="156"/>
      <c r="G148" s="153"/>
      <c r="H148" s="153"/>
      <c r="I148" s="155"/>
      <c r="J148" s="153"/>
      <c r="K148" s="153"/>
      <c r="L148" s="153"/>
      <c r="M148" s="154"/>
      <c r="N148" s="153"/>
      <c r="O148" s="153"/>
      <c r="P148" s="153"/>
      <c r="Q148" s="153"/>
      <c r="R148" s="153"/>
      <c r="S148" s="153"/>
      <c r="T148" s="153"/>
      <c r="U148" s="153"/>
      <c r="V148" s="153"/>
      <c r="W148" s="153"/>
      <c r="X148" s="153"/>
      <c r="Y148" s="153"/>
    </row>
    <row r="149" spans="1:25" ht="11.25" customHeight="1">
      <c r="A149" s="153"/>
      <c r="B149" s="154"/>
      <c r="C149" s="155"/>
      <c r="D149" s="156"/>
      <c r="E149" s="153"/>
      <c r="F149" s="156"/>
      <c r="G149" s="153"/>
      <c r="H149" s="153"/>
      <c r="I149" s="155"/>
      <c r="J149" s="153"/>
      <c r="K149" s="153"/>
      <c r="L149" s="153"/>
      <c r="M149" s="154"/>
      <c r="N149" s="153"/>
      <c r="O149" s="153"/>
      <c r="P149" s="153"/>
      <c r="Q149" s="153"/>
      <c r="R149" s="153"/>
      <c r="S149" s="153"/>
      <c r="T149" s="153"/>
      <c r="U149" s="153"/>
      <c r="V149" s="153"/>
      <c r="W149" s="153"/>
      <c r="X149" s="153"/>
      <c r="Y149" s="153"/>
    </row>
    <row r="150" spans="1:25" ht="11.25" customHeight="1">
      <c r="A150" s="153"/>
      <c r="B150" s="154"/>
      <c r="C150" s="155"/>
      <c r="D150" s="156"/>
      <c r="E150" s="153"/>
      <c r="F150" s="156"/>
      <c r="G150" s="153"/>
      <c r="H150" s="153"/>
      <c r="I150" s="155"/>
      <c r="J150" s="153"/>
      <c r="K150" s="153"/>
      <c r="L150" s="153"/>
      <c r="M150" s="154"/>
      <c r="N150" s="153"/>
      <c r="O150" s="153"/>
      <c r="P150" s="153"/>
      <c r="Q150" s="153"/>
      <c r="R150" s="153"/>
      <c r="S150" s="153"/>
      <c r="T150" s="153"/>
      <c r="U150" s="153"/>
      <c r="V150" s="153"/>
      <c r="W150" s="153"/>
      <c r="X150" s="153"/>
      <c r="Y150" s="153"/>
    </row>
    <row r="151" spans="1:25" ht="11.25" customHeight="1">
      <c r="A151" s="153"/>
      <c r="B151" s="154"/>
      <c r="C151" s="155"/>
      <c r="D151" s="156"/>
      <c r="E151" s="153"/>
      <c r="F151" s="156"/>
      <c r="G151" s="153"/>
      <c r="H151" s="153"/>
      <c r="I151" s="155"/>
      <c r="J151" s="153"/>
      <c r="K151" s="153"/>
      <c r="L151" s="153"/>
      <c r="M151" s="154"/>
      <c r="N151" s="153"/>
      <c r="O151" s="153"/>
      <c r="P151" s="153"/>
      <c r="Q151" s="153"/>
      <c r="R151" s="153"/>
      <c r="S151" s="153"/>
      <c r="T151" s="153"/>
      <c r="U151" s="153"/>
      <c r="V151" s="153"/>
      <c r="W151" s="153"/>
      <c r="X151" s="153"/>
      <c r="Y151" s="153"/>
    </row>
    <row r="152" spans="1:25" ht="11.25" customHeight="1">
      <c r="A152" s="153"/>
      <c r="B152" s="154"/>
      <c r="C152" s="155"/>
      <c r="D152" s="156"/>
      <c r="E152" s="153"/>
      <c r="F152" s="156"/>
      <c r="G152" s="153"/>
      <c r="H152" s="153"/>
      <c r="I152" s="155"/>
      <c r="J152" s="153"/>
      <c r="K152" s="153"/>
      <c r="L152" s="153"/>
      <c r="M152" s="154"/>
      <c r="N152" s="153"/>
      <c r="O152" s="153"/>
      <c r="P152" s="153"/>
      <c r="Q152" s="153"/>
      <c r="R152" s="153"/>
      <c r="S152" s="153"/>
      <c r="T152" s="153"/>
      <c r="U152" s="153"/>
      <c r="V152" s="153"/>
      <c r="W152" s="153"/>
      <c r="X152" s="153"/>
      <c r="Y152" s="153"/>
    </row>
    <row r="153" spans="1:25" ht="11.25" customHeight="1">
      <c r="A153" s="153"/>
      <c r="B153" s="154"/>
      <c r="C153" s="155"/>
      <c r="D153" s="156"/>
      <c r="E153" s="153"/>
      <c r="F153" s="156"/>
      <c r="G153" s="153"/>
      <c r="H153" s="153"/>
      <c r="I153" s="155"/>
      <c r="J153" s="153"/>
      <c r="K153" s="153"/>
      <c r="L153" s="153"/>
      <c r="M153" s="154"/>
      <c r="N153" s="153"/>
      <c r="O153" s="153"/>
      <c r="P153" s="153"/>
      <c r="Q153" s="153"/>
      <c r="R153" s="153"/>
      <c r="S153" s="153"/>
      <c r="T153" s="153"/>
      <c r="U153" s="153"/>
      <c r="V153" s="153"/>
      <c r="W153" s="153"/>
      <c r="X153" s="153"/>
      <c r="Y153" s="153"/>
    </row>
    <row r="154" spans="1:25" ht="11.25" customHeight="1">
      <c r="A154" s="153"/>
      <c r="B154" s="154"/>
      <c r="C154" s="155"/>
      <c r="D154" s="156"/>
      <c r="E154" s="153"/>
      <c r="F154" s="156"/>
      <c r="G154" s="153"/>
      <c r="H154" s="153"/>
      <c r="I154" s="155"/>
      <c r="J154" s="153"/>
      <c r="K154" s="153"/>
      <c r="L154" s="153"/>
      <c r="M154" s="154"/>
      <c r="N154" s="153"/>
      <c r="O154" s="153"/>
      <c r="P154" s="153"/>
      <c r="Q154" s="153"/>
      <c r="R154" s="153"/>
      <c r="S154" s="153"/>
      <c r="T154" s="153"/>
      <c r="U154" s="153"/>
      <c r="V154" s="153"/>
      <c r="W154" s="153"/>
      <c r="X154" s="153"/>
      <c r="Y154" s="153"/>
    </row>
    <row r="155" spans="1:25" ht="11.25" customHeight="1">
      <c r="A155" s="153"/>
      <c r="B155" s="154"/>
      <c r="C155" s="155"/>
      <c r="D155" s="156"/>
      <c r="E155" s="153"/>
      <c r="F155" s="156"/>
      <c r="G155" s="153"/>
      <c r="H155" s="153"/>
      <c r="I155" s="155"/>
      <c r="J155" s="153"/>
      <c r="K155" s="153"/>
      <c r="L155" s="153"/>
      <c r="M155" s="154"/>
      <c r="N155" s="153"/>
      <c r="O155" s="153"/>
      <c r="P155" s="153"/>
      <c r="Q155" s="153"/>
      <c r="R155" s="153"/>
      <c r="S155" s="153"/>
      <c r="T155" s="153"/>
      <c r="U155" s="153"/>
      <c r="V155" s="153"/>
      <c r="W155" s="153"/>
      <c r="X155" s="153"/>
      <c r="Y155" s="153"/>
    </row>
    <row r="156" spans="1:25" ht="11.25" customHeight="1">
      <c r="A156" s="153"/>
      <c r="B156" s="154"/>
      <c r="C156" s="155"/>
      <c r="D156" s="156"/>
      <c r="E156" s="153"/>
      <c r="F156" s="156"/>
      <c r="G156" s="153"/>
      <c r="H156" s="153"/>
      <c r="I156" s="155"/>
      <c r="J156" s="153"/>
      <c r="K156" s="153"/>
      <c r="L156" s="153"/>
      <c r="M156" s="154"/>
      <c r="N156" s="153"/>
      <c r="O156" s="153"/>
      <c r="P156" s="153"/>
      <c r="Q156" s="153"/>
      <c r="R156" s="153"/>
      <c r="S156" s="153"/>
      <c r="T156" s="153"/>
      <c r="U156" s="153"/>
      <c r="V156" s="153"/>
      <c r="W156" s="153"/>
      <c r="X156" s="153"/>
      <c r="Y156" s="153"/>
    </row>
    <row r="157" spans="1:25" ht="11.25" customHeight="1">
      <c r="A157" s="153"/>
      <c r="B157" s="154"/>
      <c r="C157" s="155"/>
      <c r="D157" s="156"/>
      <c r="E157" s="153"/>
      <c r="F157" s="156"/>
      <c r="G157" s="153"/>
      <c r="H157" s="153"/>
      <c r="I157" s="155"/>
      <c r="J157" s="153"/>
      <c r="K157" s="153"/>
      <c r="L157" s="153"/>
      <c r="M157" s="154"/>
      <c r="N157" s="153"/>
      <c r="O157" s="153"/>
      <c r="P157" s="153"/>
      <c r="Q157" s="153"/>
      <c r="R157" s="153"/>
      <c r="S157" s="153"/>
      <c r="T157" s="153"/>
      <c r="U157" s="153"/>
      <c r="V157" s="153"/>
      <c r="W157" s="153"/>
      <c r="X157" s="153"/>
      <c r="Y157" s="153"/>
    </row>
    <row r="158" spans="1:25" ht="11.25" customHeight="1">
      <c r="A158" s="153"/>
      <c r="B158" s="154"/>
      <c r="C158" s="155"/>
      <c r="D158" s="156"/>
      <c r="E158" s="153"/>
      <c r="F158" s="156"/>
      <c r="G158" s="153"/>
      <c r="H158" s="153"/>
      <c r="I158" s="155"/>
      <c r="J158" s="153"/>
      <c r="K158" s="153"/>
      <c r="L158" s="153"/>
      <c r="M158" s="154"/>
      <c r="N158" s="153"/>
      <c r="O158" s="153"/>
      <c r="P158" s="153"/>
      <c r="Q158" s="153"/>
      <c r="R158" s="153"/>
      <c r="S158" s="153"/>
      <c r="T158" s="153"/>
      <c r="U158" s="153"/>
      <c r="V158" s="153"/>
      <c r="W158" s="153"/>
      <c r="X158" s="153"/>
      <c r="Y158" s="153"/>
    </row>
    <row r="159" spans="1:25" ht="11.25" customHeight="1">
      <c r="A159" s="153"/>
      <c r="B159" s="154"/>
      <c r="C159" s="155"/>
      <c r="D159" s="156"/>
      <c r="E159" s="153"/>
      <c r="F159" s="156"/>
      <c r="G159" s="153"/>
      <c r="H159" s="153"/>
      <c r="I159" s="155"/>
      <c r="J159" s="153"/>
      <c r="K159" s="153"/>
      <c r="L159" s="153"/>
      <c r="M159" s="154"/>
      <c r="N159" s="153"/>
      <c r="O159" s="153"/>
      <c r="P159" s="153"/>
      <c r="Q159" s="153"/>
      <c r="R159" s="153"/>
      <c r="S159" s="153"/>
      <c r="T159" s="153"/>
      <c r="U159" s="153"/>
      <c r="V159" s="153"/>
      <c r="W159" s="153"/>
      <c r="X159" s="153"/>
      <c r="Y159" s="153"/>
    </row>
    <row r="160" spans="1:25" ht="11.25" customHeight="1">
      <c r="A160" s="153"/>
      <c r="B160" s="154"/>
      <c r="C160" s="155"/>
      <c r="D160" s="156"/>
      <c r="E160" s="153"/>
      <c r="F160" s="156"/>
      <c r="G160" s="153"/>
      <c r="H160" s="153"/>
      <c r="I160" s="155"/>
      <c r="J160" s="153"/>
      <c r="K160" s="153"/>
      <c r="L160" s="153"/>
      <c r="M160" s="154"/>
      <c r="N160" s="153"/>
      <c r="O160" s="153"/>
      <c r="P160" s="153"/>
      <c r="Q160" s="153"/>
      <c r="R160" s="153"/>
      <c r="S160" s="153"/>
      <c r="T160" s="153"/>
      <c r="U160" s="153"/>
      <c r="V160" s="153"/>
      <c r="W160" s="153"/>
      <c r="X160" s="153"/>
      <c r="Y160" s="153"/>
    </row>
    <row r="161" spans="1:25" ht="11.25" customHeight="1">
      <c r="A161" s="153"/>
      <c r="B161" s="154"/>
      <c r="C161" s="155"/>
      <c r="D161" s="156"/>
      <c r="E161" s="153"/>
      <c r="F161" s="156"/>
      <c r="G161" s="153"/>
      <c r="H161" s="153"/>
      <c r="I161" s="155"/>
      <c r="J161" s="153"/>
      <c r="K161" s="153"/>
      <c r="L161" s="153"/>
      <c r="M161" s="154"/>
      <c r="N161" s="153"/>
      <c r="O161" s="153"/>
      <c r="P161" s="153"/>
      <c r="Q161" s="153"/>
      <c r="R161" s="153"/>
      <c r="S161" s="153"/>
      <c r="T161" s="153"/>
      <c r="U161" s="153"/>
      <c r="V161" s="153"/>
      <c r="W161" s="153"/>
      <c r="X161" s="153"/>
      <c r="Y161" s="153"/>
    </row>
    <row r="162" spans="1:25" ht="11.25" customHeight="1">
      <c r="A162" s="153"/>
      <c r="B162" s="154"/>
      <c r="C162" s="155"/>
      <c r="D162" s="156"/>
      <c r="E162" s="153"/>
      <c r="F162" s="156"/>
      <c r="G162" s="153"/>
      <c r="H162" s="153"/>
      <c r="I162" s="155"/>
      <c r="J162" s="153"/>
      <c r="K162" s="153"/>
      <c r="L162" s="153"/>
      <c r="M162" s="154"/>
      <c r="N162" s="153"/>
      <c r="O162" s="153"/>
      <c r="P162" s="153"/>
      <c r="Q162" s="153"/>
      <c r="R162" s="153"/>
      <c r="S162" s="153"/>
      <c r="T162" s="153"/>
      <c r="U162" s="153"/>
      <c r="V162" s="153"/>
      <c r="W162" s="153"/>
      <c r="X162" s="153"/>
      <c r="Y162" s="153"/>
    </row>
    <row r="163" spans="1:25" ht="11.25" customHeight="1">
      <c r="A163" s="153"/>
      <c r="B163" s="154"/>
      <c r="C163" s="155"/>
      <c r="D163" s="156"/>
      <c r="E163" s="153"/>
      <c r="F163" s="156"/>
      <c r="G163" s="153"/>
      <c r="H163" s="153"/>
      <c r="I163" s="155"/>
      <c r="J163" s="153"/>
      <c r="K163" s="153"/>
      <c r="L163" s="153"/>
      <c r="M163" s="154"/>
      <c r="N163" s="153"/>
      <c r="O163" s="153"/>
      <c r="P163" s="153"/>
      <c r="Q163" s="153"/>
      <c r="R163" s="153"/>
      <c r="S163" s="153"/>
      <c r="T163" s="153"/>
      <c r="U163" s="153"/>
      <c r="V163" s="153"/>
      <c r="W163" s="153"/>
      <c r="X163" s="153"/>
      <c r="Y163" s="153"/>
    </row>
    <row r="164" spans="1:25" ht="11.25" customHeight="1">
      <c r="A164" s="153"/>
      <c r="B164" s="154"/>
      <c r="C164" s="155"/>
      <c r="D164" s="156"/>
      <c r="E164" s="153"/>
      <c r="F164" s="156"/>
      <c r="G164" s="153"/>
      <c r="H164" s="153"/>
      <c r="I164" s="155"/>
      <c r="J164" s="153"/>
      <c r="K164" s="153"/>
      <c r="L164" s="153"/>
      <c r="M164" s="154"/>
      <c r="N164" s="153"/>
      <c r="O164" s="153"/>
      <c r="P164" s="153"/>
      <c r="Q164" s="153"/>
      <c r="R164" s="153"/>
      <c r="S164" s="153"/>
      <c r="T164" s="153"/>
      <c r="U164" s="153"/>
      <c r="V164" s="153"/>
      <c r="W164" s="153"/>
      <c r="X164" s="153"/>
      <c r="Y164" s="153"/>
    </row>
    <row r="165" spans="1:25" ht="11.25" customHeight="1">
      <c r="A165" s="153"/>
      <c r="B165" s="154"/>
      <c r="C165" s="155"/>
      <c r="D165" s="156"/>
      <c r="E165" s="153"/>
      <c r="F165" s="156"/>
      <c r="G165" s="153"/>
      <c r="H165" s="153"/>
      <c r="I165" s="155"/>
      <c r="J165" s="153"/>
      <c r="K165" s="153"/>
      <c r="L165" s="153"/>
      <c r="M165" s="154"/>
      <c r="N165" s="153"/>
      <c r="O165" s="153"/>
      <c r="P165" s="153"/>
      <c r="Q165" s="153"/>
      <c r="R165" s="153"/>
      <c r="S165" s="153"/>
      <c r="T165" s="153"/>
      <c r="U165" s="153"/>
      <c r="V165" s="153"/>
      <c r="W165" s="153"/>
      <c r="X165" s="153"/>
      <c r="Y165" s="153"/>
    </row>
    <row r="166" spans="1:25" ht="11.25" customHeight="1">
      <c r="A166" s="153"/>
      <c r="B166" s="154"/>
      <c r="C166" s="155"/>
      <c r="D166" s="156"/>
      <c r="E166" s="153"/>
      <c r="F166" s="156"/>
      <c r="G166" s="153"/>
      <c r="H166" s="153"/>
      <c r="I166" s="155"/>
      <c r="J166" s="153"/>
      <c r="K166" s="153"/>
      <c r="L166" s="153"/>
      <c r="M166" s="154"/>
      <c r="N166" s="153"/>
      <c r="O166" s="153"/>
      <c r="P166" s="153"/>
      <c r="Q166" s="153"/>
      <c r="R166" s="153"/>
      <c r="S166" s="153"/>
      <c r="T166" s="153"/>
      <c r="U166" s="153"/>
      <c r="V166" s="153"/>
      <c r="W166" s="153"/>
      <c r="X166" s="153"/>
      <c r="Y166" s="153"/>
    </row>
    <row r="167" spans="1:25" ht="11.25" customHeight="1">
      <c r="A167" s="153"/>
      <c r="B167" s="154"/>
      <c r="C167" s="155"/>
      <c r="D167" s="156"/>
      <c r="E167" s="153"/>
      <c r="F167" s="156"/>
      <c r="G167" s="153"/>
      <c r="H167" s="153"/>
      <c r="I167" s="155"/>
      <c r="J167" s="153"/>
      <c r="K167" s="153"/>
      <c r="L167" s="153"/>
      <c r="M167" s="154"/>
      <c r="N167" s="153"/>
      <c r="O167" s="153"/>
      <c r="P167" s="153"/>
      <c r="Q167" s="153"/>
      <c r="R167" s="153"/>
      <c r="S167" s="153"/>
      <c r="T167" s="153"/>
      <c r="U167" s="153"/>
      <c r="V167" s="153"/>
      <c r="W167" s="153"/>
      <c r="X167" s="153"/>
      <c r="Y167" s="153"/>
    </row>
    <row r="168" spans="1:25" ht="11.25" customHeight="1">
      <c r="A168" s="153"/>
      <c r="B168" s="154"/>
      <c r="C168" s="155"/>
      <c r="D168" s="156"/>
      <c r="E168" s="153"/>
      <c r="F168" s="156"/>
      <c r="G168" s="153"/>
      <c r="H168" s="153"/>
      <c r="I168" s="155"/>
      <c r="J168" s="153"/>
      <c r="K168" s="153"/>
      <c r="L168" s="153"/>
      <c r="M168" s="154"/>
      <c r="N168" s="153"/>
      <c r="O168" s="153"/>
      <c r="P168" s="153"/>
      <c r="Q168" s="153"/>
      <c r="R168" s="153"/>
      <c r="S168" s="153"/>
      <c r="T168" s="153"/>
      <c r="U168" s="153"/>
      <c r="V168" s="153"/>
      <c r="W168" s="153"/>
      <c r="X168" s="153"/>
      <c r="Y168" s="153"/>
    </row>
    <row r="169" spans="1:25" ht="11.25" customHeight="1">
      <c r="A169" s="153"/>
      <c r="B169" s="154"/>
      <c r="C169" s="155"/>
      <c r="D169" s="156"/>
      <c r="E169" s="153"/>
      <c r="F169" s="156"/>
      <c r="G169" s="153"/>
      <c r="H169" s="153"/>
      <c r="I169" s="155"/>
      <c r="J169" s="153"/>
      <c r="K169" s="153"/>
      <c r="L169" s="153"/>
      <c r="M169" s="154"/>
      <c r="N169" s="153"/>
      <c r="O169" s="153"/>
      <c r="P169" s="153"/>
      <c r="Q169" s="153"/>
      <c r="R169" s="153"/>
      <c r="S169" s="153"/>
      <c r="T169" s="153"/>
      <c r="U169" s="153"/>
      <c r="V169" s="153"/>
      <c r="W169" s="153"/>
      <c r="X169" s="153"/>
      <c r="Y169" s="153"/>
    </row>
    <row r="170" spans="1:25" ht="11.25" customHeight="1">
      <c r="A170" s="153"/>
      <c r="B170" s="154"/>
      <c r="C170" s="155"/>
      <c r="D170" s="156"/>
      <c r="E170" s="153"/>
      <c r="F170" s="156"/>
      <c r="G170" s="153"/>
      <c r="H170" s="153"/>
      <c r="I170" s="155"/>
      <c r="J170" s="153"/>
      <c r="K170" s="153"/>
      <c r="L170" s="153"/>
      <c r="M170" s="154"/>
      <c r="N170" s="153"/>
      <c r="O170" s="153"/>
      <c r="P170" s="153"/>
      <c r="Q170" s="153"/>
      <c r="R170" s="153"/>
      <c r="S170" s="153"/>
      <c r="T170" s="153"/>
      <c r="U170" s="153"/>
      <c r="V170" s="153"/>
      <c r="W170" s="153"/>
      <c r="X170" s="153"/>
      <c r="Y170" s="153"/>
    </row>
    <row r="171" spans="1:25" ht="11.25" customHeight="1">
      <c r="A171" s="153"/>
      <c r="B171" s="154"/>
      <c r="C171" s="155"/>
      <c r="D171" s="156"/>
      <c r="E171" s="153"/>
      <c r="F171" s="156"/>
      <c r="G171" s="153"/>
      <c r="H171" s="153"/>
      <c r="I171" s="155"/>
      <c r="J171" s="153"/>
      <c r="K171" s="153"/>
      <c r="L171" s="153"/>
      <c r="M171" s="154"/>
      <c r="N171" s="153"/>
      <c r="O171" s="153"/>
      <c r="P171" s="153"/>
      <c r="Q171" s="153"/>
      <c r="R171" s="153"/>
      <c r="S171" s="153"/>
      <c r="T171" s="153"/>
      <c r="U171" s="153"/>
      <c r="V171" s="153"/>
      <c r="W171" s="153"/>
      <c r="X171" s="153"/>
      <c r="Y171" s="153"/>
    </row>
    <row r="172" spans="1:25" ht="11.25" customHeight="1">
      <c r="A172" s="153"/>
      <c r="B172" s="154"/>
      <c r="C172" s="155"/>
      <c r="D172" s="156"/>
      <c r="E172" s="153"/>
      <c r="F172" s="156"/>
      <c r="G172" s="153"/>
      <c r="H172" s="153"/>
      <c r="I172" s="155"/>
      <c r="J172" s="153"/>
      <c r="K172" s="153"/>
      <c r="L172" s="153"/>
      <c r="M172" s="154"/>
      <c r="N172" s="153"/>
      <c r="O172" s="153"/>
      <c r="P172" s="153"/>
      <c r="Q172" s="153"/>
      <c r="R172" s="153"/>
      <c r="S172" s="153"/>
      <c r="T172" s="153"/>
      <c r="U172" s="153"/>
      <c r="V172" s="153"/>
      <c r="W172" s="153"/>
      <c r="X172" s="153"/>
      <c r="Y172" s="153"/>
    </row>
    <row r="173" spans="1:25" ht="11.25" customHeight="1">
      <c r="A173" s="153"/>
      <c r="B173" s="154"/>
      <c r="C173" s="155"/>
      <c r="D173" s="156"/>
      <c r="E173" s="153"/>
      <c r="F173" s="156"/>
      <c r="G173" s="153"/>
      <c r="H173" s="153"/>
      <c r="I173" s="155"/>
      <c r="J173" s="153"/>
      <c r="K173" s="153"/>
      <c r="L173" s="153"/>
      <c r="M173" s="154"/>
      <c r="N173" s="153"/>
      <c r="O173" s="153"/>
      <c r="P173" s="153"/>
      <c r="Q173" s="153"/>
      <c r="R173" s="153"/>
      <c r="S173" s="153"/>
      <c r="T173" s="153"/>
      <c r="U173" s="153"/>
      <c r="V173" s="153"/>
      <c r="W173" s="153"/>
      <c r="X173" s="153"/>
      <c r="Y173" s="153"/>
    </row>
    <row r="174" spans="1:25" ht="11.25" customHeight="1">
      <c r="A174" s="153"/>
      <c r="B174" s="154"/>
      <c r="C174" s="155"/>
      <c r="D174" s="156"/>
      <c r="E174" s="153"/>
      <c r="F174" s="156"/>
      <c r="G174" s="153"/>
      <c r="H174" s="153"/>
      <c r="I174" s="155"/>
      <c r="J174" s="153"/>
      <c r="K174" s="153"/>
      <c r="L174" s="153"/>
      <c r="M174" s="154"/>
      <c r="N174" s="153"/>
      <c r="O174" s="153"/>
      <c r="P174" s="153"/>
      <c r="Q174" s="153"/>
      <c r="R174" s="153"/>
      <c r="S174" s="153"/>
      <c r="T174" s="153"/>
      <c r="U174" s="153"/>
      <c r="V174" s="153"/>
      <c r="W174" s="153"/>
      <c r="X174" s="153"/>
      <c r="Y174" s="153"/>
    </row>
    <row r="175" spans="1:25" ht="11.25" customHeight="1">
      <c r="A175" s="153"/>
      <c r="B175" s="154"/>
      <c r="C175" s="155"/>
      <c r="D175" s="156"/>
      <c r="E175" s="153"/>
      <c r="F175" s="156"/>
      <c r="G175" s="153"/>
      <c r="H175" s="153"/>
      <c r="I175" s="155"/>
      <c r="J175" s="153"/>
      <c r="K175" s="153"/>
      <c r="L175" s="153"/>
      <c r="M175" s="154"/>
      <c r="N175" s="153"/>
      <c r="O175" s="153"/>
      <c r="P175" s="153"/>
      <c r="Q175" s="153"/>
      <c r="R175" s="153"/>
      <c r="S175" s="153"/>
      <c r="T175" s="153"/>
      <c r="U175" s="153"/>
      <c r="V175" s="153"/>
      <c r="W175" s="153"/>
      <c r="X175" s="153"/>
      <c r="Y175" s="153"/>
    </row>
    <row r="176" spans="1:25" ht="11.25" customHeight="1">
      <c r="A176" s="153"/>
      <c r="B176" s="154"/>
      <c r="C176" s="155"/>
      <c r="D176" s="156"/>
      <c r="E176" s="153"/>
      <c r="F176" s="156"/>
      <c r="G176" s="153"/>
      <c r="H176" s="153"/>
      <c r="I176" s="155"/>
      <c r="J176" s="153"/>
      <c r="K176" s="153"/>
      <c r="L176" s="153"/>
      <c r="M176" s="154"/>
      <c r="N176" s="153"/>
      <c r="O176" s="153"/>
      <c r="P176" s="153"/>
      <c r="Q176" s="153"/>
      <c r="R176" s="153"/>
      <c r="S176" s="153"/>
      <c r="T176" s="153"/>
      <c r="U176" s="153"/>
      <c r="V176" s="153"/>
      <c r="W176" s="153"/>
      <c r="X176" s="153"/>
      <c r="Y176" s="153"/>
    </row>
    <row r="177" spans="1:25" ht="11.25" customHeight="1">
      <c r="A177" s="153"/>
      <c r="B177" s="154"/>
      <c r="C177" s="155"/>
      <c r="D177" s="156"/>
      <c r="E177" s="153"/>
      <c r="F177" s="156"/>
      <c r="G177" s="153"/>
      <c r="H177" s="153"/>
      <c r="I177" s="155"/>
      <c r="J177" s="153"/>
      <c r="K177" s="153"/>
      <c r="L177" s="153"/>
      <c r="M177" s="154"/>
      <c r="N177" s="153"/>
      <c r="O177" s="153"/>
      <c r="P177" s="153"/>
      <c r="Q177" s="153"/>
      <c r="R177" s="153"/>
      <c r="S177" s="153"/>
      <c r="T177" s="153"/>
      <c r="U177" s="153"/>
      <c r="V177" s="153"/>
      <c r="W177" s="153"/>
      <c r="X177" s="153"/>
      <c r="Y177" s="153"/>
    </row>
    <row r="178" spans="1:25" ht="11.25" customHeight="1">
      <c r="A178" s="153"/>
      <c r="B178" s="154"/>
      <c r="C178" s="155"/>
      <c r="D178" s="156"/>
      <c r="E178" s="153"/>
      <c r="F178" s="156"/>
      <c r="G178" s="153"/>
      <c r="H178" s="153"/>
      <c r="I178" s="155"/>
      <c r="J178" s="153"/>
      <c r="K178" s="153"/>
      <c r="L178" s="153"/>
      <c r="M178" s="154"/>
      <c r="N178" s="153"/>
      <c r="O178" s="153"/>
      <c r="P178" s="153"/>
      <c r="Q178" s="153"/>
      <c r="R178" s="153"/>
      <c r="S178" s="153"/>
      <c r="T178" s="153"/>
      <c r="U178" s="153"/>
      <c r="V178" s="153"/>
      <c r="W178" s="153"/>
      <c r="X178" s="153"/>
      <c r="Y178" s="153"/>
    </row>
    <row r="179" spans="1:25" ht="11.25" customHeight="1">
      <c r="A179" s="153"/>
      <c r="B179" s="154"/>
      <c r="C179" s="155"/>
      <c r="D179" s="156"/>
      <c r="E179" s="153"/>
      <c r="F179" s="156"/>
      <c r="G179" s="153"/>
      <c r="H179" s="153"/>
      <c r="I179" s="155"/>
      <c r="J179" s="153"/>
      <c r="K179" s="153"/>
      <c r="L179" s="153"/>
      <c r="M179" s="154"/>
      <c r="N179" s="153"/>
      <c r="O179" s="153"/>
      <c r="P179" s="153"/>
      <c r="Q179" s="153"/>
      <c r="R179" s="153"/>
      <c r="S179" s="153"/>
      <c r="T179" s="153"/>
      <c r="U179" s="153"/>
      <c r="V179" s="153"/>
      <c r="W179" s="153"/>
      <c r="X179" s="153"/>
      <c r="Y179" s="153"/>
    </row>
    <row r="180" spans="1:25" ht="11.25" customHeight="1">
      <c r="A180" s="153"/>
      <c r="B180" s="154"/>
      <c r="C180" s="155"/>
      <c r="D180" s="156"/>
      <c r="E180" s="153"/>
      <c r="F180" s="156"/>
      <c r="G180" s="153"/>
      <c r="H180" s="153"/>
      <c r="I180" s="155"/>
      <c r="J180" s="153"/>
      <c r="K180" s="153"/>
      <c r="L180" s="153"/>
      <c r="M180" s="154"/>
      <c r="N180" s="153"/>
      <c r="O180" s="153"/>
      <c r="P180" s="153"/>
      <c r="Q180" s="153"/>
      <c r="R180" s="153"/>
      <c r="S180" s="153"/>
      <c r="T180" s="153"/>
      <c r="U180" s="153"/>
      <c r="V180" s="153"/>
      <c r="W180" s="153"/>
      <c r="X180" s="153"/>
      <c r="Y180" s="153"/>
    </row>
    <row r="181" spans="1:25" ht="11.25" customHeight="1">
      <c r="A181" s="153"/>
      <c r="B181" s="154"/>
      <c r="C181" s="155"/>
      <c r="D181" s="156"/>
      <c r="E181" s="153"/>
      <c r="F181" s="156"/>
      <c r="G181" s="153"/>
      <c r="H181" s="153"/>
      <c r="I181" s="155"/>
      <c r="J181" s="153"/>
      <c r="K181" s="153"/>
      <c r="L181" s="153"/>
      <c r="M181" s="154"/>
      <c r="N181" s="153"/>
      <c r="O181" s="153"/>
      <c r="P181" s="153"/>
      <c r="Q181" s="153"/>
      <c r="R181" s="153"/>
      <c r="S181" s="153"/>
      <c r="T181" s="153"/>
      <c r="U181" s="153"/>
      <c r="V181" s="153"/>
      <c r="W181" s="153"/>
      <c r="X181" s="153"/>
      <c r="Y181" s="153"/>
    </row>
    <row r="182" spans="1:25" ht="11.25" customHeight="1">
      <c r="A182" s="153"/>
      <c r="B182" s="154"/>
      <c r="C182" s="155"/>
      <c r="D182" s="156"/>
      <c r="E182" s="153"/>
      <c r="F182" s="156"/>
      <c r="G182" s="153"/>
      <c r="H182" s="153"/>
      <c r="I182" s="155"/>
      <c r="J182" s="153"/>
      <c r="K182" s="153"/>
      <c r="L182" s="153"/>
      <c r="M182" s="154"/>
      <c r="N182" s="153"/>
      <c r="O182" s="153"/>
      <c r="P182" s="153"/>
      <c r="Q182" s="153"/>
      <c r="R182" s="153"/>
      <c r="S182" s="153"/>
      <c r="T182" s="153"/>
      <c r="U182" s="153"/>
      <c r="V182" s="153"/>
      <c r="W182" s="153"/>
      <c r="X182" s="153"/>
      <c r="Y182" s="153"/>
    </row>
    <row r="183" spans="1:25" ht="11.25" customHeight="1">
      <c r="A183" s="153"/>
      <c r="B183" s="154"/>
      <c r="C183" s="155"/>
      <c r="D183" s="156"/>
      <c r="E183" s="153"/>
      <c r="F183" s="156"/>
      <c r="G183" s="153"/>
      <c r="H183" s="153"/>
      <c r="I183" s="155"/>
      <c r="J183" s="153"/>
      <c r="K183" s="153"/>
      <c r="L183" s="153"/>
      <c r="M183" s="154"/>
      <c r="N183" s="153"/>
      <c r="O183" s="153"/>
      <c r="P183" s="153"/>
      <c r="Q183" s="153"/>
      <c r="R183" s="153"/>
      <c r="S183" s="153"/>
      <c r="T183" s="153"/>
      <c r="U183" s="153"/>
      <c r="V183" s="153"/>
      <c r="W183" s="153"/>
      <c r="X183" s="153"/>
      <c r="Y183" s="153"/>
    </row>
    <row r="184" spans="1:25" ht="11.25" customHeight="1">
      <c r="A184" s="153"/>
      <c r="B184" s="154"/>
      <c r="C184" s="155"/>
      <c r="D184" s="156"/>
      <c r="E184" s="153"/>
      <c r="F184" s="156"/>
      <c r="G184" s="153"/>
      <c r="H184" s="153"/>
      <c r="I184" s="155"/>
      <c r="J184" s="153"/>
      <c r="K184" s="153"/>
      <c r="L184" s="153"/>
      <c r="M184" s="154"/>
      <c r="N184" s="153"/>
      <c r="O184" s="153"/>
      <c r="P184" s="153"/>
      <c r="Q184" s="153"/>
      <c r="R184" s="153"/>
      <c r="S184" s="153"/>
      <c r="T184" s="153"/>
      <c r="U184" s="153"/>
      <c r="V184" s="153"/>
      <c r="W184" s="153"/>
      <c r="X184" s="153"/>
      <c r="Y184" s="153"/>
    </row>
    <row r="185" spans="1:25" ht="11.25" customHeight="1">
      <c r="A185" s="153"/>
      <c r="B185" s="154"/>
      <c r="C185" s="155"/>
      <c r="D185" s="156"/>
      <c r="E185" s="153"/>
      <c r="F185" s="156"/>
      <c r="G185" s="153"/>
      <c r="H185" s="153"/>
      <c r="I185" s="155"/>
      <c r="J185" s="153"/>
      <c r="K185" s="153"/>
      <c r="L185" s="153"/>
      <c r="M185" s="154"/>
      <c r="N185" s="153"/>
      <c r="O185" s="153"/>
      <c r="P185" s="153"/>
      <c r="Q185" s="153"/>
      <c r="R185" s="153"/>
      <c r="S185" s="153"/>
      <c r="T185" s="153"/>
      <c r="U185" s="153"/>
      <c r="V185" s="153"/>
      <c r="W185" s="153"/>
      <c r="X185" s="153"/>
      <c r="Y185" s="153"/>
    </row>
    <row r="186" spans="1:25" ht="11.25" customHeight="1">
      <c r="A186" s="153"/>
      <c r="B186" s="154"/>
      <c r="C186" s="155"/>
      <c r="D186" s="156"/>
      <c r="E186" s="153"/>
      <c r="F186" s="156"/>
      <c r="G186" s="153"/>
      <c r="H186" s="153"/>
      <c r="I186" s="155"/>
      <c r="J186" s="153"/>
      <c r="K186" s="153"/>
      <c r="L186" s="153"/>
      <c r="M186" s="154"/>
      <c r="N186" s="153"/>
      <c r="O186" s="153"/>
      <c r="P186" s="153"/>
      <c r="Q186" s="153"/>
      <c r="R186" s="153"/>
      <c r="S186" s="153"/>
      <c r="T186" s="153"/>
      <c r="U186" s="153"/>
      <c r="V186" s="153"/>
      <c r="W186" s="153"/>
      <c r="X186" s="153"/>
      <c r="Y186" s="153"/>
    </row>
    <row r="187" spans="1:25" ht="11.25" customHeight="1">
      <c r="A187" s="153"/>
      <c r="B187" s="154"/>
      <c r="C187" s="155"/>
      <c r="D187" s="156"/>
      <c r="E187" s="153"/>
      <c r="F187" s="156"/>
      <c r="G187" s="153"/>
      <c r="H187" s="153"/>
      <c r="I187" s="155"/>
      <c r="J187" s="153"/>
      <c r="K187" s="153"/>
      <c r="L187" s="153"/>
      <c r="M187" s="154"/>
      <c r="N187" s="153"/>
      <c r="O187" s="153"/>
      <c r="P187" s="153"/>
      <c r="Q187" s="153"/>
      <c r="R187" s="153"/>
      <c r="S187" s="153"/>
      <c r="T187" s="153"/>
      <c r="U187" s="153"/>
      <c r="V187" s="153"/>
      <c r="W187" s="153"/>
      <c r="X187" s="153"/>
      <c r="Y187" s="153"/>
    </row>
    <row r="188" spans="1:25" ht="11.25" customHeight="1">
      <c r="A188" s="153"/>
      <c r="B188" s="154"/>
      <c r="C188" s="155"/>
      <c r="D188" s="156"/>
      <c r="E188" s="153"/>
      <c r="F188" s="156"/>
      <c r="G188" s="153"/>
      <c r="H188" s="153"/>
      <c r="I188" s="155"/>
      <c r="J188" s="153"/>
      <c r="K188" s="153"/>
      <c r="L188" s="153"/>
      <c r="M188" s="154"/>
      <c r="N188" s="153"/>
      <c r="O188" s="153"/>
      <c r="P188" s="153"/>
      <c r="Q188" s="153"/>
      <c r="R188" s="153"/>
      <c r="S188" s="153"/>
      <c r="T188" s="153"/>
      <c r="U188" s="153"/>
      <c r="V188" s="153"/>
      <c r="W188" s="153"/>
      <c r="X188" s="153"/>
      <c r="Y188" s="153"/>
    </row>
    <row r="189" spans="1:25" ht="11.25" customHeight="1">
      <c r="A189" s="153"/>
      <c r="B189" s="154"/>
      <c r="C189" s="155"/>
      <c r="D189" s="156"/>
      <c r="E189" s="153"/>
      <c r="F189" s="156"/>
      <c r="G189" s="153"/>
      <c r="H189" s="153"/>
      <c r="I189" s="155"/>
      <c r="J189" s="153"/>
      <c r="K189" s="153"/>
      <c r="L189" s="153"/>
      <c r="M189" s="154"/>
      <c r="N189" s="153"/>
      <c r="O189" s="153"/>
      <c r="P189" s="153"/>
      <c r="Q189" s="153"/>
      <c r="R189" s="153"/>
      <c r="S189" s="153"/>
      <c r="T189" s="153"/>
      <c r="U189" s="153"/>
      <c r="V189" s="153"/>
      <c r="W189" s="153"/>
      <c r="X189" s="153"/>
      <c r="Y189" s="153"/>
    </row>
    <row r="190" spans="1:25" ht="11.25" customHeight="1">
      <c r="A190" s="153"/>
      <c r="B190" s="154"/>
      <c r="C190" s="155"/>
      <c r="D190" s="156"/>
      <c r="E190" s="153"/>
      <c r="F190" s="156"/>
      <c r="G190" s="153"/>
      <c r="H190" s="153"/>
      <c r="I190" s="155"/>
      <c r="J190" s="153"/>
      <c r="K190" s="153"/>
      <c r="L190" s="153"/>
      <c r="M190" s="154"/>
      <c r="N190" s="153"/>
      <c r="O190" s="153"/>
      <c r="P190" s="153"/>
      <c r="Q190" s="153"/>
      <c r="R190" s="153"/>
      <c r="S190" s="153"/>
      <c r="T190" s="153"/>
      <c r="U190" s="153"/>
      <c r="V190" s="153"/>
      <c r="W190" s="153"/>
      <c r="X190" s="153"/>
      <c r="Y190" s="153"/>
    </row>
    <row r="191" spans="1:25" ht="11.25" customHeight="1">
      <c r="A191" s="153"/>
      <c r="B191" s="154"/>
      <c r="C191" s="155"/>
      <c r="D191" s="156"/>
      <c r="E191" s="153"/>
      <c r="F191" s="156"/>
      <c r="G191" s="153"/>
      <c r="H191" s="153"/>
      <c r="I191" s="155"/>
      <c r="J191" s="153"/>
      <c r="K191" s="153"/>
      <c r="L191" s="153"/>
      <c r="M191" s="154"/>
      <c r="N191" s="153"/>
      <c r="O191" s="153"/>
      <c r="P191" s="153"/>
      <c r="Q191" s="153"/>
      <c r="R191" s="153"/>
      <c r="S191" s="153"/>
      <c r="T191" s="153"/>
      <c r="U191" s="153"/>
      <c r="V191" s="153"/>
      <c r="W191" s="153"/>
      <c r="X191" s="153"/>
      <c r="Y191" s="153"/>
    </row>
    <row r="192" spans="1:25" ht="11.25" customHeight="1">
      <c r="A192" s="153"/>
      <c r="B192" s="154"/>
      <c r="C192" s="155"/>
      <c r="D192" s="156"/>
      <c r="E192" s="153"/>
      <c r="F192" s="156"/>
      <c r="G192" s="153"/>
      <c r="H192" s="153"/>
      <c r="I192" s="155"/>
      <c r="J192" s="153"/>
      <c r="K192" s="153"/>
      <c r="L192" s="153"/>
      <c r="M192" s="154"/>
      <c r="N192" s="153"/>
      <c r="O192" s="153"/>
      <c r="P192" s="153"/>
      <c r="Q192" s="153"/>
      <c r="R192" s="153"/>
      <c r="S192" s="153"/>
      <c r="T192" s="153"/>
      <c r="U192" s="153"/>
      <c r="V192" s="153"/>
      <c r="W192" s="153"/>
      <c r="X192" s="153"/>
      <c r="Y192" s="153"/>
    </row>
    <row r="193" spans="1:25" ht="11.25" customHeight="1">
      <c r="A193" s="153"/>
      <c r="B193" s="154"/>
      <c r="C193" s="155"/>
      <c r="D193" s="156"/>
      <c r="E193" s="153"/>
      <c r="F193" s="156"/>
      <c r="G193" s="153"/>
      <c r="H193" s="153"/>
      <c r="I193" s="155"/>
      <c r="J193" s="153"/>
      <c r="K193" s="153"/>
      <c r="L193" s="153"/>
      <c r="M193" s="154"/>
      <c r="N193" s="153"/>
      <c r="O193" s="153"/>
      <c r="P193" s="153"/>
      <c r="Q193" s="153"/>
      <c r="R193" s="153"/>
      <c r="S193" s="153"/>
      <c r="T193" s="153"/>
      <c r="U193" s="153"/>
      <c r="V193" s="153"/>
      <c r="W193" s="153"/>
      <c r="X193" s="153"/>
      <c r="Y193" s="153"/>
    </row>
    <row r="194" spans="1:25" ht="11.25" customHeight="1">
      <c r="A194" s="153"/>
      <c r="B194" s="154"/>
      <c r="C194" s="155"/>
      <c r="D194" s="156"/>
      <c r="E194" s="153"/>
      <c r="F194" s="156"/>
      <c r="G194" s="153"/>
      <c r="H194" s="153"/>
      <c r="I194" s="155"/>
      <c r="J194" s="153"/>
      <c r="K194" s="153"/>
      <c r="L194" s="153"/>
      <c r="M194" s="154"/>
      <c r="N194" s="153"/>
      <c r="O194" s="153"/>
      <c r="P194" s="153"/>
      <c r="Q194" s="153"/>
      <c r="R194" s="153"/>
      <c r="S194" s="153"/>
      <c r="T194" s="153"/>
      <c r="U194" s="153"/>
      <c r="V194" s="153"/>
      <c r="W194" s="153"/>
      <c r="X194" s="153"/>
      <c r="Y194" s="153"/>
    </row>
    <row r="195" spans="1:25" ht="11.25" customHeight="1">
      <c r="A195" s="153"/>
      <c r="B195" s="154"/>
      <c r="C195" s="155"/>
      <c r="D195" s="156"/>
      <c r="E195" s="153"/>
      <c r="F195" s="156"/>
      <c r="G195" s="153"/>
      <c r="H195" s="153"/>
      <c r="I195" s="155"/>
      <c r="J195" s="153"/>
      <c r="K195" s="153"/>
      <c r="L195" s="153"/>
      <c r="M195" s="154"/>
      <c r="N195" s="153"/>
      <c r="O195" s="153"/>
      <c r="P195" s="153"/>
      <c r="Q195" s="153"/>
      <c r="R195" s="153"/>
      <c r="S195" s="153"/>
      <c r="T195" s="153"/>
      <c r="U195" s="153"/>
      <c r="V195" s="153"/>
      <c r="W195" s="153"/>
      <c r="X195" s="153"/>
      <c r="Y195" s="153"/>
    </row>
    <row r="196" spans="1:25" ht="11.25" customHeight="1">
      <c r="A196" s="153"/>
      <c r="B196" s="154"/>
      <c r="C196" s="155"/>
      <c r="D196" s="156"/>
      <c r="E196" s="153"/>
      <c r="F196" s="156"/>
      <c r="G196" s="153"/>
      <c r="H196" s="153"/>
      <c r="I196" s="155"/>
      <c r="J196" s="153"/>
      <c r="K196" s="153"/>
      <c r="L196" s="153"/>
      <c r="M196" s="154"/>
      <c r="N196" s="153"/>
      <c r="O196" s="153"/>
      <c r="P196" s="153"/>
      <c r="Q196" s="153"/>
      <c r="R196" s="153"/>
      <c r="S196" s="153"/>
      <c r="T196" s="153"/>
      <c r="U196" s="153"/>
      <c r="V196" s="153"/>
      <c r="W196" s="153"/>
      <c r="X196" s="153"/>
      <c r="Y196" s="153"/>
    </row>
    <row r="197" spans="1:25" ht="11.25" customHeight="1">
      <c r="A197" s="153"/>
      <c r="B197" s="154"/>
      <c r="C197" s="155"/>
      <c r="D197" s="156"/>
      <c r="E197" s="153"/>
      <c r="F197" s="156"/>
      <c r="G197" s="153"/>
      <c r="H197" s="153"/>
      <c r="I197" s="155"/>
      <c r="J197" s="153"/>
      <c r="K197" s="153"/>
      <c r="L197" s="153"/>
      <c r="M197" s="154"/>
      <c r="N197" s="153"/>
      <c r="O197" s="153"/>
      <c r="P197" s="153"/>
      <c r="Q197" s="153"/>
      <c r="R197" s="153"/>
      <c r="S197" s="153"/>
      <c r="T197" s="153"/>
      <c r="U197" s="153"/>
      <c r="V197" s="153"/>
      <c r="W197" s="153"/>
      <c r="X197" s="153"/>
      <c r="Y197" s="153"/>
    </row>
    <row r="198" spans="1:25" ht="11.25" customHeight="1">
      <c r="A198" s="153"/>
      <c r="B198" s="154"/>
      <c r="C198" s="155"/>
      <c r="D198" s="156"/>
      <c r="E198" s="153"/>
      <c r="F198" s="156"/>
      <c r="G198" s="153"/>
      <c r="H198" s="153"/>
      <c r="I198" s="155"/>
      <c r="J198" s="153"/>
      <c r="K198" s="153"/>
      <c r="L198" s="153"/>
      <c r="M198" s="154"/>
      <c r="N198" s="153"/>
      <c r="O198" s="153"/>
      <c r="P198" s="153"/>
      <c r="Q198" s="153"/>
      <c r="R198" s="153"/>
      <c r="S198" s="153"/>
      <c r="T198" s="153"/>
      <c r="U198" s="153"/>
      <c r="V198" s="153"/>
      <c r="W198" s="153"/>
      <c r="X198" s="153"/>
      <c r="Y198" s="153"/>
    </row>
    <row r="199" spans="1:25" ht="11.25" customHeight="1">
      <c r="A199" s="153"/>
      <c r="B199" s="154"/>
      <c r="C199" s="155"/>
      <c r="D199" s="156"/>
      <c r="E199" s="153"/>
      <c r="F199" s="156"/>
      <c r="G199" s="153"/>
      <c r="H199" s="153"/>
      <c r="I199" s="155"/>
      <c r="J199" s="153"/>
      <c r="K199" s="153"/>
      <c r="L199" s="153"/>
      <c r="M199" s="154"/>
      <c r="N199" s="153"/>
      <c r="O199" s="153"/>
      <c r="P199" s="153"/>
      <c r="Q199" s="153"/>
      <c r="R199" s="153"/>
      <c r="S199" s="153"/>
      <c r="T199" s="153"/>
      <c r="U199" s="153"/>
      <c r="V199" s="153"/>
      <c r="W199" s="153"/>
      <c r="X199" s="153"/>
      <c r="Y199" s="153"/>
    </row>
    <row r="200" spans="1:25" ht="11.25" customHeight="1">
      <c r="A200" s="153"/>
      <c r="B200" s="154"/>
      <c r="C200" s="155"/>
      <c r="D200" s="156"/>
      <c r="E200" s="153"/>
      <c r="F200" s="156"/>
      <c r="G200" s="153"/>
      <c r="H200" s="153"/>
      <c r="I200" s="155"/>
      <c r="J200" s="153"/>
      <c r="K200" s="153"/>
      <c r="L200" s="153"/>
      <c r="M200" s="154"/>
      <c r="N200" s="153"/>
      <c r="O200" s="153"/>
      <c r="P200" s="153"/>
      <c r="Q200" s="153"/>
      <c r="R200" s="153"/>
      <c r="S200" s="153"/>
      <c r="T200" s="153"/>
      <c r="U200" s="153"/>
      <c r="V200" s="153"/>
      <c r="W200" s="153"/>
      <c r="X200" s="153"/>
      <c r="Y200" s="153"/>
    </row>
    <row r="201" spans="1:25" ht="11.25" customHeight="1">
      <c r="A201" s="153"/>
      <c r="B201" s="154"/>
      <c r="C201" s="155"/>
      <c r="D201" s="156"/>
      <c r="E201" s="153"/>
      <c r="F201" s="156"/>
      <c r="G201" s="153"/>
      <c r="H201" s="153"/>
      <c r="I201" s="155"/>
      <c r="J201" s="153"/>
      <c r="K201" s="153"/>
      <c r="L201" s="153"/>
      <c r="M201" s="154"/>
      <c r="N201" s="153"/>
      <c r="O201" s="153"/>
      <c r="P201" s="153"/>
      <c r="Q201" s="153"/>
      <c r="R201" s="153"/>
      <c r="S201" s="153"/>
      <c r="T201" s="153"/>
      <c r="U201" s="153"/>
      <c r="V201" s="153"/>
      <c r="W201" s="153"/>
      <c r="X201" s="153"/>
      <c r="Y201" s="153"/>
    </row>
    <row r="202" spans="1:25" ht="11.25" customHeight="1">
      <c r="A202" s="153"/>
      <c r="B202" s="154"/>
      <c r="C202" s="155"/>
      <c r="D202" s="156"/>
      <c r="E202" s="153"/>
      <c r="F202" s="156"/>
      <c r="G202" s="153"/>
      <c r="H202" s="153"/>
      <c r="I202" s="155"/>
      <c r="J202" s="153"/>
      <c r="K202" s="153"/>
      <c r="L202" s="153"/>
      <c r="M202" s="154"/>
      <c r="N202" s="153"/>
      <c r="O202" s="153"/>
      <c r="P202" s="153"/>
      <c r="Q202" s="153"/>
      <c r="R202" s="153"/>
      <c r="S202" s="153"/>
      <c r="T202" s="153"/>
      <c r="U202" s="153"/>
      <c r="V202" s="153"/>
      <c r="W202" s="153"/>
      <c r="X202" s="153"/>
      <c r="Y202" s="153"/>
    </row>
    <row r="203" spans="1:25" ht="11.25" customHeight="1">
      <c r="A203" s="153"/>
      <c r="B203" s="154"/>
      <c r="C203" s="155"/>
      <c r="D203" s="156"/>
      <c r="E203" s="153"/>
      <c r="F203" s="156"/>
      <c r="G203" s="153"/>
      <c r="H203" s="153"/>
      <c r="I203" s="155"/>
      <c r="J203" s="153"/>
      <c r="K203" s="153"/>
      <c r="L203" s="153"/>
      <c r="M203" s="154"/>
      <c r="N203" s="153"/>
      <c r="O203" s="153"/>
      <c r="P203" s="153"/>
      <c r="Q203" s="153"/>
      <c r="R203" s="153"/>
      <c r="S203" s="153"/>
      <c r="T203" s="153"/>
      <c r="U203" s="153"/>
      <c r="V203" s="153"/>
      <c r="W203" s="153"/>
      <c r="X203" s="153"/>
      <c r="Y203" s="153"/>
    </row>
    <row r="204" spans="1:25" ht="11.25" customHeight="1">
      <c r="A204" s="153"/>
      <c r="B204" s="154"/>
      <c r="C204" s="155"/>
      <c r="D204" s="156"/>
      <c r="E204" s="153"/>
      <c r="F204" s="156"/>
      <c r="G204" s="153"/>
      <c r="H204" s="153"/>
      <c r="I204" s="155"/>
      <c r="J204" s="153"/>
      <c r="K204" s="153"/>
      <c r="L204" s="153"/>
      <c r="M204" s="154"/>
      <c r="N204" s="153"/>
      <c r="O204" s="153"/>
      <c r="P204" s="153"/>
      <c r="Q204" s="153"/>
      <c r="R204" s="153"/>
      <c r="S204" s="153"/>
      <c r="T204" s="153"/>
      <c r="U204" s="153"/>
      <c r="V204" s="153"/>
      <c r="W204" s="153"/>
      <c r="X204" s="153"/>
      <c r="Y204" s="153"/>
    </row>
    <row r="205" spans="1:25" ht="11.25" customHeight="1">
      <c r="A205" s="153"/>
      <c r="B205" s="154"/>
      <c r="C205" s="155"/>
      <c r="D205" s="156"/>
      <c r="E205" s="153"/>
      <c r="F205" s="156"/>
      <c r="G205" s="153"/>
      <c r="H205" s="153"/>
      <c r="I205" s="155"/>
      <c r="J205" s="153"/>
      <c r="K205" s="153"/>
      <c r="L205" s="153"/>
      <c r="M205" s="154"/>
      <c r="N205" s="153"/>
      <c r="O205" s="153"/>
      <c r="P205" s="153"/>
      <c r="Q205" s="153"/>
      <c r="R205" s="153"/>
      <c r="S205" s="153"/>
      <c r="T205" s="153"/>
      <c r="U205" s="153"/>
      <c r="V205" s="153"/>
      <c r="W205" s="153"/>
      <c r="X205" s="153"/>
      <c r="Y205" s="153"/>
    </row>
    <row r="206" spans="1:25" ht="11.25" customHeight="1">
      <c r="A206" s="153"/>
      <c r="B206" s="154"/>
      <c r="C206" s="155"/>
      <c r="D206" s="156"/>
      <c r="E206" s="153"/>
      <c r="F206" s="156"/>
      <c r="G206" s="153"/>
      <c r="H206" s="153"/>
      <c r="I206" s="155"/>
      <c r="J206" s="153"/>
      <c r="K206" s="153"/>
      <c r="L206" s="153"/>
      <c r="M206" s="154"/>
      <c r="N206" s="153"/>
      <c r="O206" s="153"/>
      <c r="P206" s="153"/>
      <c r="Q206" s="153"/>
      <c r="R206" s="153"/>
      <c r="S206" s="153"/>
      <c r="T206" s="153"/>
      <c r="U206" s="153"/>
      <c r="V206" s="153"/>
      <c r="W206" s="153"/>
      <c r="X206" s="153"/>
      <c r="Y206" s="153"/>
    </row>
    <row r="207" spans="1:25" ht="11.25" customHeight="1">
      <c r="A207" s="153"/>
      <c r="B207" s="154"/>
      <c r="C207" s="155"/>
      <c r="D207" s="156"/>
      <c r="E207" s="153"/>
      <c r="F207" s="156"/>
      <c r="G207" s="153"/>
      <c r="H207" s="153"/>
      <c r="I207" s="155"/>
      <c r="J207" s="153"/>
      <c r="K207" s="153"/>
      <c r="L207" s="153"/>
      <c r="M207" s="154"/>
      <c r="N207" s="153"/>
      <c r="O207" s="153"/>
      <c r="P207" s="153"/>
      <c r="Q207" s="153"/>
      <c r="R207" s="153"/>
      <c r="S207" s="153"/>
      <c r="T207" s="153"/>
      <c r="U207" s="153"/>
      <c r="V207" s="153"/>
      <c r="W207" s="153"/>
      <c r="X207" s="153"/>
      <c r="Y207" s="153"/>
    </row>
    <row r="208" spans="1:25" ht="11.25" customHeight="1">
      <c r="A208" s="153"/>
      <c r="B208" s="154"/>
      <c r="C208" s="155"/>
      <c r="D208" s="156"/>
      <c r="E208" s="153"/>
      <c r="F208" s="156"/>
      <c r="G208" s="153"/>
      <c r="H208" s="153"/>
      <c r="I208" s="155"/>
      <c r="J208" s="153"/>
      <c r="K208" s="153"/>
      <c r="L208" s="153"/>
      <c r="M208" s="154"/>
      <c r="N208" s="153"/>
      <c r="O208" s="153"/>
      <c r="P208" s="153"/>
      <c r="Q208" s="153"/>
      <c r="R208" s="153"/>
      <c r="S208" s="153"/>
      <c r="T208" s="153"/>
      <c r="U208" s="153"/>
      <c r="V208" s="153"/>
      <c r="W208" s="153"/>
      <c r="X208" s="153"/>
      <c r="Y208" s="153"/>
    </row>
    <row r="209" spans="1:25" ht="11.25" customHeight="1">
      <c r="A209" s="153"/>
      <c r="B209" s="154"/>
      <c r="C209" s="155"/>
      <c r="D209" s="156"/>
      <c r="E209" s="153"/>
      <c r="F209" s="156"/>
      <c r="G209" s="153"/>
      <c r="H209" s="153"/>
      <c r="I209" s="155"/>
      <c r="J209" s="153"/>
      <c r="K209" s="153"/>
      <c r="L209" s="153"/>
      <c r="M209" s="154"/>
      <c r="N209" s="153"/>
      <c r="O209" s="153"/>
      <c r="P209" s="153"/>
      <c r="Q209" s="153"/>
      <c r="R209" s="153"/>
      <c r="S209" s="153"/>
      <c r="T209" s="153"/>
      <c r="U209" s="153"/>
      <c r="V209" s="153"/>
      <c r="W209" s="153"/>
      <c r="X209" s="153"/>
      <c r="Y209" s="153"/>
    </row>
    <row r="210" spans="1:25" ht="11.25" customHeight="1">
      <c r="A210" s="153"/>
      <c r="B210" s="154"/>
      <c r="C210" s="155"/>
      <c r="D210" s="156"/>
      <c r="E210" s="153"/>
      <c r="F210" s="156"/>
      <c r="G210" s="153"/>
      <c r="H210" s="153"/>
      <c r="I210" s="155"/>
      <c r="J210" s="153"/>
      <c r="K210" s="153"/>
      <c r="L210" s="153"/>
      <c r="M210" s="154"/>
      <c r="N210" s="153"/>
      <c r="O210" s="153"/>
      <c r="P210" s="153"/>
      <c r="Q210" s="153"/>
      <c r="R210" s="153"/>
      <c r="S210" s="153"/>
      <c r="T210" s="153"/>
      <c r="U210" s="153"/>
      <c r="V210" s="153"/>
      <c r="W210" s="153"/>
      <c r="X210" s="153"/>
      <c r="Y210" s="153"/>
    </row>
    <row r="211" spans="1:25" ht="11.25" customHeight="1">
      <c r="A211" s="153"/>
      <c r="B211" s="154"/>
      <c r="C211" s="155"/>
      <c r="D211" s="156"/>
      <c r="E211" s="153"/>
      <c r="F211" s="156"/>
      <c r="G211" s="153"/>
      <c r="H211" s="153"/>
      <c r="I211" s="155"/>
      <c r="J211" s="153"/>
      <c r="K211" s="153"/>
      <c r="L211" s="153"/>
      <c r="M211" s="154"/>
      <c r="N211" s="153"/>
      <c r="O211" s="153"/>
      <c r="P211" s="153"/>
      <c r="Q211" s="153"/>
      <c r="R211" s="153"/>
      <c r="S211" s="153"/>
      <c r="T211" s="153"/>
      <c r="U211" s="153"/>
      <c r="V211" s="153"/>
      <c r="W211" s="153"/>
      <c r="X211" s="153"/>
      <c r="Y211" s="153"/>
    </row>
    <row r="212" spans="1:25" ht="11.25" customHeight="1">
      <c r="A212" s="153"/>
      <c r="B212" s="154"/>
      <c r="C212" s="155"/>
      <c r="D212" s="156"/>
      <c r="E212" s="153"/>
      <c r="F212" s="156"/>
      <c r="G212" s="153"/>
      <c r="H212" s="153"/>
      <c r="I212" s="155"/>
      <c r="J212" s="153"/>
      <c r="K212" s="153"/>
      <c r="L212" s="153"/>
      <c r="M212" s="154"/>
      <c r="N212" s="153"/>
      <c r="O212" s="153"/>
      <c r="P212" s="153"/>
      <c r="Q212" s="153"/>
      <c r="R212" s="153"/>
      <c r="S212" s="153"/>
      <c r="T212" s="153"/>
      <c r="U212" s="153"/>
      <c r="V212" s="153"/>
      <c r="W212" s="153"/>
      <c r="X212" s="153"/>
      <c r="Y212" s="153"/>
    </row>
    <row r="213" spans="1:25" ht="11.25" customHeight="1">
      <c r="A213" s="153"/>
      <c r="B213" s="154"/>
      <c r="C213" s="155"/>
      <c r="D213" s="156"/>
      <c r="E213" s="153"/>
      <c r="F213" s="156"/>
      <c r="G213" s="153"/>
      <c r="H213" s="153"/>
      <c r="I213" s="155"/>
      <c r="J213" s="153"/>
      <c r="K213" s="153"/>
      <c r="L213" s="153"/>
      <c r="M213" s="154"/>
      <c r="N213" s="153"/>
      <c r="O213" s="153"/>
      <c r="P213" s="153"/>
      <c r="Q213" s="153"/>
      <c r="R213" s="153"/>
      <c r="S213" s="153"/>
      <c r="T213" s="153"/>
      <c r="U213" s="153"/>
      <c r="V213" s="153"/>
      <c r="W213" s="153"/>
      <c r="X213" s="153"/>
      <c r="Y213" s="153"/>
    </row>
    <row r="214" spans="1:25" ht="11.25" customHeight="1">
      <c r="A214" s="153"/>
      <c r="B214" s="154"/>
      <c r="C214" s="155"/>
      <c r="D214" s="156"/>
      <c r="E214" s="153"/>
      <c r="F214" s="156"/>
      <c r="G214" s="153"/>
      <c r="H214" s="153"/>
      <c r="I214" s="155"/>
      <c r="J214" s="153"/>
      <c r="K214" s="153"/>
      <c r="L214" s="153"/>
      <c r="M214" s="154"/>
      <c r="N214" s="153"/>
      <c r="O214" s="153"/>
      <c r="P214" s="153"/>
      <c r="Q214" s="153"/>
      <c r="R214" s="153"/>
      <c r="S214" s="153"/>
      <c r="T214" s="153"/>
      <c r="U214" s="153"/>
      <c r="V214" s="153"/>
      <c r="W214" s="153"/>
      <c r="X214" s="153"/>
      <c r="Y214" s="153"/>
    </row>
    <row r="215" spans="1:25" ht="11.25" customHeight="1">
      <c r="A215" s="153"/>
      <c r="B215" s="154"/>
      <c r="C215" s="155"/>
      <c r="D215" s="156"/>
      <c r="E215" s="153"/>
      <c r="F215" s="156"/>
      <c r="G215" s="153"/>
      <c r="H215" s="153"/>
      <c r="I215" s="155"/>
      <c r="J215" s="153"/>
      <c r="K215" s="153"/>
      <c r="L215" s="153"/>
      <c r="M215" s="154"/>
      <c r="N215" s="153"/>
      <c r="O215" s="153"/>
      <c r="P215" s="153"/>
      <c r="Q215" s="153"/>
      <c r="R215" s="153"/>
      <c r="S215" s="153"/>
      <c r="T215" s="153"/>
      <c r="U215" s="153"/>
      <c r="V215" s="153"/>
      <c r="W215" s="153"/>
      <c r="X215" s="153"/>
      <c r="Y215" s="153"/>
    </row>
    <row r="216" spans="1:25" ht="11.25" customHeight="1">
      <c r="A216" s="153"/>
      <c r="B216" s="154"/>
      <c r="C216" s="155"/>
      <c r="D216" s="156"/>
      <c r="E216" s="153"/>
      <c r="F216" s="156"/>
      <c r="G216" s="153"/>
      <c r="H216" s="153"/>
      <c r="I216" s="155"/>
      <c r="J216" s="153"/>
      <c r="K216" s="153"/>
      <c r="L216" s="153"/>
      <c r="M216" s="154"/>
      <c r="N216" s="153"/>
      <c r="O216" s="153"/>
      <c r="P216" s="153"/>
      <c r="Q216" s="153"/>
      <c r="R216" s="153"/>
      <c r="S216" s="153"/>
      <c r="T216" s="153"/>
      <c r="U216" s="153"/>
      <c r="V216" s="153"/>
      <c r="W216" s="153"/>
      <c r="X216" s="153"/>
      <c r="Y216" s="153"/>
    </row>
    <row r="217" spans="1:25" ht="11.25" customHeight="1">
      <c r="A217" s="153"/>
      <c r="B217" s="154"/>
      <c r="C217" s="155"/>
      <c r="D217" s="156"/>
      <c r="E217" s="153"/>
      <c r="F217" s="156"/>
      <c r="G217" s="153"/>
      <c r="H217" s="153"/>
      <c r="I217" s="155"/>
      <c r="J217" s="153"/>
      <c r="K217" s="153"/>
      <c r="L217" s="153"/>
      <c r="M217" s="154"/>
      <c r="N217" s="153"/>
      <c r="O217" s="153"/>
      <c r="P217" s="153"/>
      <c r="Q217" s="153"/>
      <c r="R217" s="153"/>
      <c r="S217" s="153"/>
      <c r="T217" s="153"/>
      <c r="U217" s="153"/>
      <c r="V217" s="153"/>
      <c r="W217" s="153"/>
      <c r="X217" s="153"/>
      <c r="Y217" s="153"/>
    </row>
    <row r="218" spans="1:25" ht="11.25" customHeight="1">
      <c r="A218" s="153"/>
      <c r="B218" s="154"/>
      <c r="C218" s="155"/>
      <c r="D218" s="156"/>
      <c r="E218" s="153"/>
      <c r="F218" s="156"/>
      <c r="G218" s="153"/>
      <c r="H218" s="153"/>
      <c r="I218" s="155"/>
      <c r="J218" s="153"/>
      <c r="K218" s="153"/>
      <c r="L218" s="153"/>
      <c r="M218" s="154"/>
      <c r="N218" s="153"/>
      <c r="O218" s="153"/>
      <c r="P218" s="153"/>
      <c r="Q218" s="153"/>
      <c r="R218" s="153"/>
      <c r="S218" s="153"/>
      <c r="T218" s="153"/>
      <c r="U218" s="153"/>
      <c r="V218" s="153"/>
      <c r="W218" s="153"/>
      <c r="X218" s="153"/>
      <c r="Y218" s="153"/>
    </row>
    <row r="219" spans="1:25" ht="11.25" customHeight="1">
      <c r="A219" s="153"/>
      <c r="B219" s="154"/>
      <c r="C219" s="155"/>
      <c r="D219" s="156"/>
      <c r="E219" s="153"/>
      <c r="F219" s="156"/>
      <c r="G219" s="153"/>
      <c r="H219" s="153"/>
      <c r="I219" s="155"/>
      <c r="J219" s="153"/>
      <c r="K219" s="153"/>
      <c r="L219" s="153"/>
      <c r="M219" s="154"/>
      <c r="N219" s="153"/>
      <c r="O219" s="153"/>
      <c r="P219" s="153"/>
      <c r="Q219" s="153"/>
      <c r="R219" s="153"/>
      <c r="S219" s="153"/>
      <c r="T219" s="153"/>
      <c r="U219" s="153"/>
      <c r="V219" s="153"/>
      <c r="W219" s="153"/>
      <c r="X219" s="153"/>
      <c r="Y219" s="153"/>
    </row>
    <row r="220" spans="1:25" ht="11.25" customHeight="1">
      <c r="A220" s="153"/>
      <c r="B220" s="154"/>
      <c r="C220" s="155"/>
      <c r="D220" s="156"/>
      <c r="E220" s="153"/>
      <c r="F220" s="156"/>
      <c r="G220" s="153"/>
      <c r="H220" s="153"/>
      <c r="I220" s="155"/>
      <c r="J220" s="153"/>
      <c r="K220" s="153"/>
      <c r="L220" s="153"/>
      <c r="M220" s="154"/>
      <c r="N220" s="153"/>
      <c r="O220" s="153"/>
      <c r="P220" s="153"/>
      <c r="Q220" s="153"/>
      <c r="R220" s="153"/>
      <c r="S220" s="153"/>
      <c r="T220" s="153"/>
      <c r="U220" s="153"/>
      <c r="V220" s="153"/>
      <c r="W220" s="153"/>
      <c r="X220" s="153"/>
      <c r="Y220" s="153"/>
    </row>
    <row r="221" spans="1:25" ht="15.75" customHeight="1"/>
    <row r="222" spans="1:25" ht="15.75" customHeight="1"/>
    <row r="223" spans="1:25" ht="15.75" customHeight="1"/>
    <row r="224" spans="1:2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6">
    <cfRule type="containsText" dxfId="9" priority="1" operator="containsText" text="NO">
      <formula>NOT(ISERROR(SEARCH(("NO"),(Z3))))</formula>
    </cfRule>
    <cfRule type="containsText" dxfId="8" priority="2" operator="containsText" text="SI">
      <formula>NOT(ISERROR(SEARCH(("SI"),(Z3))))</formula>
    </cfRule>
  </conditionalFormatting>
  <hyperlinks>
    <hyperlink ref="W3" r:id="rId1" xr:uid="{00000000-0004-0000-0E00-000000000000}"/>
    <hyperlink ref="W4" r:id="rId2" xr:uid="{00000000-0004-0000-0E00-000001000000}"/>
    <hyperlink ref="W5" r:id="rId3" xr:uid="{00000000-0004-0000-0E00-000002000000}"/>
    <hyperlink ref="W6" r:id="rId4" xr:uid="{00000000-0004-0000-0E00-000003000000}"/>
  </hyperlinks>
  <pageMargins left="0.7" right="0.7" top="0.75" bottom="0.75" header="0" footer="0"/>
  <pageSetup orientation="landscape" r:id="rId5"/>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E00-000000000000}">
          <x14:formula1>
            <xm:f>Listados!$F$2:$F$4</xm:f>
          </x14:formula1>
          <xm:sqref>Z3:Z6</xm:sqref>
        </x14:dataValidation>
        <x14:dataValidation type="list" allowBlank="1" showErrorMessage="1" xr:uid="{00000000-0002-0000-0E00-000001000000}">
          <x14:formula1>
            <xm:f>Listados!$D$2:$D$5</xm:f>
          </x14:formula1>
          <xm:sqref>E3:E6</xm:sqref>
        </x14:dataValidation>
        <x14:dataValidation type="list" allowBlank="1" showErrorMessage="1" xr:uid="{00000000-0002-0000-0E00-000002000000}">
          <x14:formula1>
            <xm:f>Listados!$A$2:$A$18</xm:f>
          </x14:formula1>
          <xm:sqref>A3:A6</xm:sqref>
        </x14:dataValidation>
        <x14:dataValidation type="list" allowBlank="1" showErrorMessage="1" xr:uid="{00000000-0002-0000-0E00-000003000000}">
          <x14:formula1>
            <xm:f>Listados!$B$2:$B$30</xm:f>
          </x14:formula1>
          <xm:sqref>B3:B6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000"/>
  <sheetViews>
    <sheetView topLeftCell="W4" workbookViewId="0">
      <selection activeCell="AB5" sqref="AB5"/>
    </sheetView>
  </sheetViews>
  <sheetFormatPr baseColWidth="10" defaultColWidth="10.08984375" defaultRowHeight="15" customHeight="1"/>
  <cols>
    <col min="1" max="1" width="13.08984375" customWidth="1"/>
    <col min="2" max="2" width="26.6328125" customWidth="1"/>
    <col min="3" max="3" width="15.36328125" customWidth="1"/>
    <col min="4" max="4" width="33.90625" customWidth="1"/>
    <col min="5" max="5" width="12.08984375" customWidth="1"/>
    <col min="6" max="6" width="28.81640625" customWidth="1"/>
    <col min="7" max="8" width="9" customWidth="1"/>
    <col min="9" max="9" width="14.453125" customWidth="1"/>
    <col min="10" max="10" width="19" customWidth="1"/>
    <col min="11" max="15" width="2.36328125" customWidth="1"/>
    <col min="16" max="16" width="23.81640625" customWidth="1"/>
    <col min="17" max="21" width="2.36328125" customWidth="1"/>
    <col min="22" max="22" width="18.54296875" bestFit="1" customWidth="1"/>
    <col min="23" max="23" width="21.453125" customWidth="1"/>
    <col min="24" max="24" width="12.1796875" customWidth="1"/>
    <col min="25" max="25" width="36.453125" customWidth="1"/>
    <col min="26" max="26" width="11.453125" customWidth="1"/>
    <col min="27" max="27" width="10.90625" customWidth="1"/>
    <col min="28" max="28" width="47.1796875" customWidth="1"/>
  </cols>
  <sheetData>
    <row r="1" spans="1:30" ht="40.5" customHeight="1">
      <c r="A1" s="492" t="s">
        <v>566</v>
      </c>
      <c r="B1" s="493"/>
      <c r="C1" s="493"/>
      <c r="D1" s="493"/>
      <c r="E1" s="493"/>
      <c r="F1" s="493"/>
      <c r="G1" s="493"/>
      <c r="H1" s="493"/>
      <c r="I1" s="493"/>
      <c r="J1" s="494"/>
      <c r="K1" s="495" t="s">
        <v>567</v>
      </c>
      <c r="L1" s="496"/>
      <c r="M1" s="496"/>
      <c r="N1" s="496"/>
      <c r="O1" s="496"/>
      <c r="P1" s="496"/>
      <c r="Q1" s="496"/>
      <c r="R1" s="496"/>
      <c r="S1" s="496"/>
      <c r="T1" s="496"/>
      <c r="U1" s="496"/>
      <c r="V1" s="496"/>
      <c r="W1" s="497"/>
      <c r="X1" s="511" t="s">
        <v>107</v>
      </c>
      <c r="Y1" s="494"/>
      <c r="Z1" s="521" t="s">
        <v>108</v>
      </c>
      <c r="AA1" s="496"/>
      <c r="AB1" s="499"/>
      <c r="AC1" s="34"/>
    </row>
    <row r="2" spans="1:30" ht="52.5" customHeight="1">
      <c r="A2" s="36" t="s">
        <v>74</v>
      </c>
      <c r="B2" s="36" t="s">
        <v>490</v>
      </c>
      <c r="C2" s="36" t="s">
        <v>110</v>
      </c>
      <c r="D2" s="36" t="s">
        <v>111</v>
      </c>
      <c r="E2" s="36" t="s">
        <v>112</v>
      </c>
      <c r="F2" s="36" t="s">
        <v>113</v>
      </c>
      <c r="G2" s="36" t="s">
        <v>114</v>
      </c>
      <c r="H2" s="36" t="s">
        <v>115</v>
      </c>
      <c r="I2" s="36" t="s">
        <v>116</v>
      </c>
      <c r="J2" s="36" t="s">
        <v>117</v>
      </c>
      <c r="K2" s="234" t="s">
        <v>118</v>
      </c>
      <c r="L2" s="234" t="s">
        <v>119</v>
      </c>
      <c r="M2" s="234" t="s">
        <v>120</v>
      </c>
      <c r="N2" s="234" t="s">
        <v>121</v>
      </c>
      <c r="O2" s="234" t="s">
        <v>122</v>
      </c>
      <c r="P2" s="234" t="s">
        <v>123</v>
      </c>
      <c r="Q2" s="234" t="s">
        <v>124</v>
      </c>
      <c r="R2" s="234" t="s">
        <v>125</v>
      </c>
      <c r="S2" s="234" t="s">
        <v>126</v>
      </c>
      <c r="T2" s="234" t="s">
        <v>127</v>
      </c>
      <c r="U2" s="234" t="s">
        <v>128</v>
      </c>
      <c r="V2" s="234" t="s">
        <v>129</v>
      </c>
      <c r="W2" s="268" t="s">
        <v>130</v>
      </c>
      <c r="X2" s="269" t="s">
        <v>132</v>
      </c>
      <c r="Y2" s="269" t="s">
        <v>133</v>
      </c>
      <c r="Z2" s="369" t="s">
        <v>131</v>
      </c>
      <c r="AA2" s="370" t="s">
        <v>132</v>
      </c>
      <c r="AB2" s="371" t="s">
        <v>133</v>
      </c>
    </row>
    <row r="3" spans="1:30" ht="84" customHeight="1">
      <c r="A3" s="45" t="s">
        <v>53</v>
      </c>
      <c r="B3" s="45" t="s">
        <v>24</v>
      </c>
      <c r="C3" s="44" t="s">
        <v>419</v>
      </c>
      <c r="D3" s="45" t="s">
        <v>773</v>
      </c>
      <c r="E3" s="46" t="s">
        <v>20</v>
      </c>
      <c r="F3" s="372" t="s">
        <v>421</v>
      </c>
      <c r="G3" s="44" t="s">
        <v>137</v>
      </c>
      <c r="H3" s="373" t="s">
        <v>167</v>
      </c>
      <c r="I3" s="337" t="s">
        <v>422</v>
      </c>
      <c r="J3" s="87" t="s">
        <v>288</v>
      </c>
      <c r="K3" s="355"/>
      <c r="L3" s="355"/>
      <c r="M3" s="355"/>
      <c r="N3" s="355"/>
      <c r="O3" s="355"/>
      <c r="P3" s="355"/>
      <c r="Q3" s="355"/>
      <c r="R3" s="355"/>
      <c r="S3" s="355"/>
      <c r="T3" s="355"/>
      <c r="U3" s="355"/>
      <c r="V3" s="107">
        <v>0</v>
      </c>
      <c r="W3" s="374" t="s">
        <v>774</v>
      </c>
      <c r="X3" s="375">
        <v>45685</v>
      </c>
      <c r="Y3" s="87" t="s">
        <v>775</v>
      </c>
      <c r="Z3" s="356" t="s">
        <v>869</v>
      </c>
      <c r="AA3" s="277">
        <v>45709</v>
      </c>
      <c r="AB3" s="376" t="s">
        <v>905</v>
      </c>
      <c r="AC3" s="6"/>
      <c r="AD3" s="6"/>
    </row>
    <row r="4" spans="1:30" ht="113.25" customHeight="1">
      <c r="A4" s="59" t="s">
        <v>53</v>
      </c>
      <c r="B4" s="59" t="s">
        <v>24</v>
      </c>
      <c r="C4" s="58" t="s">
        <v>522</v>
      </c>
      <c r="D4" s="59" t="s">
        <v>776</v>
      </c>
      <c r="E4" s="60" t="s">
        <v>26</v>
      </c>
      <c r="F4" s="74" t="s">
        <v>777</v>
      </c>
      <c r="G4" s="58" t="s">
        <v>778</v>
      </c>
      <c r="H4" s="143" t="s">
        <v>167</v>
      </c>
      <c r="I4" s="74" t="s">
        <v>777</v>
      </c>
      <c r="J4" s="121" t="s">
        <v>779</v>
      </c>
      <c r="K4" s="63"/>
      <c r="L4" s="63"/>
      <c r="M4" s="63"/>
      <c r="N4" s="63"/>
      <c r="O4" s="63"/>
      <c r="P4" s="232" t="s">
        <v>780</v>
      </c>
      <c r="Q4" s="63"/>
      <c r="R4" s="63"/>
      <c r="S4" s="63"/>
      <c r="T4" s="63"/>
      <c r="U4" s="63"/>
      <c r="V4" s="58" t="s">
        <v>781</v>
      </c>
      <c r="W4" s="108" t="s">
        <v>782</v>
      </c>
      <c r="X4" s="375">
        <v>45685</v>
      </c>
      <c r="Y4" s="121" t="s">
        <v>783</v>
      </c>
      <c r="Z4" s="60" t="s">
        <v>10</v>
      </c>
      <c r="AA4" s="277">
        <v>45709</v>
      </c>
      <c r="AB4" s="478" t="s">
        <v>907</v>
      </c>
    </row>
    <row r="5" spans="1:30" ht="91.8">
      <c r="A5" s="59" t="s">
        <v>53</v>
      </c>
      <c r="B5" s="59" t="s">
        <v>24</v>
      </c>
      <c r="C5" s="58" t="s">
        <v>524</v>
      </c>
      <c r="D5" s="59" t="s">
        <v>784</v>
      </c>
      <c r="E5" s="60" t="s">
        <v>8</v>
      </c>
      <c r="F5" s="74" t="s">
        <v>908</v>
      </c>
      <c r="G5" s="58" t="s">
        <v>778</v>
      </c>
      <c r="H5" s="143" t="s">
        <v>154</v>
      </c>
      <c r="I5" s="75" t="s">
        <v>785</v>
      </c>
      <c r="J5" s="121" t="s">
        <v>786</v>
      </c>
      <c r="K5" s="63"/>
      <c r="L5" s="63"/>
      <c r="M5" s="63"/>
      <c r="N5" s="63"/>
      <c r="O5" s="63"/>
      <c r="P5" s="59" t="s">
        <v>787</v>
      </c>
      <c r="Q5" s="63"/>
      <c r="R5" s="63"/>
      <c r="S5" s="63"/>
      <c r="T5" s="63"/>
      <c r="U5" s="63"/>
      <c r="V5" s="59" t="s">
        <v>910</v>
      </c>
      <c r="W5" s="108" t="s">
        <v>782</v>
      </c>
      <c r="X5" s="375">
        <v>45685</v>
      </c>
      <c r="Y5" s="121" t="s">
        <v>909</v>
      </c>
      <c r="Z5" s="60" t="s">
        <v>10</v>
      </c>
      <c r="AA5" s="277">
        <v>45709</v>
      </c>
      <c r="AB5" s="121" t="s">
        <v>911</v>
      </c>
    </row>
    <row r="6" spans="1:30" ht="11.25" customHeight="1">
      <c r="A6" s="153"/>
      <c r="B6" s="154"/>
      <c r="C6" s="155">
        <f>COUNTA(C3:C5)</f>
        <v>3</v>
      </c>
      <c r="D6" s="156"/>
      <c r="E6" s="153"/>
      <c r="F6" s="156"/>
      <c r="G6" s="153"/>
      <c r="H6" s="153"/>
      <c r="I6" s="155"/>
      <c r="J6" s="153"/>
      <c r="K6" s="153"/>
      <c r="L6" s="153"/>
      <c r="M6" s="153"/>
      <c r="N6" s="153"/>
      <c r="O6" s="153"/>
      <c r="P6" s="153"/>
      <c r="Q6" s="153"/>
      <c r="R6" s="153"/>
      <c r="S6" s="153"/>
      <c r="T6" s="153"/>
      <c r="U6" s="153"/>
      <c r="V6" s="153"/>
      <c r="W6" s="153"/>
      <c r="X6" s="153"/>
      <c r="Y6" s="153"/>
    </row>
    <row r="7" spans="1:30" ht="11.25" customHeight="1">
      <c r="A7" s="153"/>
      <c r="B7" s="154"/>
      <c r="C7" s="155"/>
      <c r="D7" s="156"/>
      <c r="E7" s="153"/>
      <c r="F7" s="156"/>
      <c r="G7" s="153"/>
      <c r="H7" s="153"/>
      <c r="I7" s="155"/>
      <c r="J7" s="153"/>
      <c r="K7" s="153"/>
      <c r="L7" s="153"/>
      <c r="M7" s="153"/>
      <c r="N7" s="153"/>
      <c r="O7" s="153"/>
      <c r="P7" s="153"/>
      <c r="Q7" s="153"/>
      <c r="R7" s="153"/>
      <c r="S7" s="153"/>
      <c r="T7" s="153"/>
      <c r="U7" s="153"/>
      <c r="V7" s="153"/>
      <c r="W7" s="153"/>
      <c r="X7" s="153"/>
      <c r="Y7" s="153"/>
    </row>
    <row r="8" spans="1:30" ht="11.25" customHeight="1">
      <c r="A8" s="153"/>
      <c r="B8" s="154"/>
      <c r="C8" s="155"/>
      <c r="D8" s="156"/>
      <c r="E8" s="153"/>
      <c r="F8" s="156"/>
      <c r="G8" s="153"/>
      <c r="H8" s="153"/>
      <c r="I8" s="155"/>
      <c r="J8" s="153"/>
      <c r="K8" s="153"/>
      <c r="L8" s="153"/>
      <c r="M8" s="153"/>
      <c r="N8" s="153"/>
      <c r="O8" s="153"/>
      <c r="P8" s="153"/>
      <c r="Q8" s="153"/>
      <c r="R8" s="153"/>
      <c r="S8" s="153"/>
      <c r="T8" s="153"/>
      <c r="U8" s="153"/>
      <c r="V8" s="153"/>
      <c r="W8" s="153"/>
      <c r="X8" s="153"/>
      <c r="Y8" s="153"/>
    </row>
    <row r="9" spans="1:30" ht="11.25" customHeight="1">
      <c r="A9" s="153"/>
      <c r="B9" s="154"/>
      <c r="C9" s="155"/>
      <c r="D9" s="156"/>
      <c r="E9" s="153"/>
      <c r="F9" s="156"/>
      <c r="G9" s="153"/>
      <c r="H9" s="153"/>
      <c r="I9" s="155"/>
      <c r="J9" s="153"/>
      <c r="K9" s="153"/>
      <c r="L9" s="153"/>
      <c r="M9" s="153"/>
      <c r="N9" s="153"/>
      <c r="O9" s="153"/>
      <c r="P9" s="153"/>
      <c r="Q9" s="153"/>
      <c r="R9" s="153"/>
      <c r="S9" s="153"/>
      <c r="T9" s="153"/>
      <c r="U9" s="153"/>
      <c r="V9" s="153"/>
      <c r="W9" s="153"/>
      <c r="X9" s="153"/>
      <c r="Y9" s="153"/>
    </row>
    <row r="10" spans="1:30" ht="11.25" customHeight="1">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row>
    <row r="11" spans="1:30" ht="11.25" customHeight="1">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row>
    <row r="12" spans="1:30" ht="11.25" customHeight="1">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row>
    <row r="13" spans="1:30" ht="11.25" customHeight="1">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row>
    <row r="14" spans="1:30" ht="11.25" customHeight="1">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row>
    <row r="15" spans="1:30" ht="11.25" customHeight="1">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row>
    <row r="16" spans="1:30"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row>
    <row r="17" spans="1:25"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row>
    <row r="18" spans="1:25"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row>
    <row r="19" spans="1:25"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row>
    <row r="20" spans="1:25"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row>
    <row r="21" spans="1:25"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row>
    <row r="22" spans="1:25"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row>
    <row r="23" spans="1:25"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row>
    <row r="24" spans="1:25"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row>
    <row r="25" spans="1:25"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row>
    <row r="26" spans="1:25" ht="11.25" customHeight="1">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row>
    <row r="27" spans="1:25" ht="11.25" customHeight="1">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row>
    <row r="28" spans="1:25" ht="11.25" customHeight="1">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row>
    <row r="29" spans="1:25" ht="11.25" customHeight="1">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row>
    <row r="30" spans="1:25"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row>
    <row r="31" spans="1:25"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row>
    <row r="32" spans="1:25"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row>
    <row r="33" spans="1:25"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row>
    <row r="34" spans="1:25"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row>
    <row r="35" spans="1:25"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row>
    <row r="36" spans="1:25"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row>
    <row r="37" spans="1:25"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row>
    <row r="38" spans="1:25"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row>
    <row r="39" spans="1:25"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row>
    <row r="40" spans="1:25"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row>
    <row r="41" spans="1:25"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row>
    <row r="42" spans="1:25"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row>
    <row r="43" spans="1:25"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row>
    <row r="44" spans="1:25"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row>
    <row r="45" spans="1:25"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row>
    <row r="46" spans="1:25"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row>
    <row r="47" spans="1:25"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row>
    <row r="48" spans="1:25"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row>
    <row r="49" spans="1:25"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row>
    <row r="50" spans="1:25"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row>
    <row r="51" spans="1:25"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row>
    <row r="52" spans="1:25"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row>
    <row r="53" spans="1:25"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row>
    <row r="54" spans="1:25"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row>
    <row r="55" spans="1:25"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row>
    <row r="56" spans="1:25"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row>
    <row r="57" spans="1:25"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row>
    <row r="58" spans="1:25"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row>
    <row r="59" spans="1:25"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row>
    <row r="60" spans="1:25"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row>
    <row r="61" spans="1:25"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row>
    <row r="62" spans="1:25"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row>
    <row r="63" spans="1:25"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row>
    <row r="64" spans="1:25"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row>
    <row r="65" spans="1:25"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row>
    <row r="66" spans="1:25"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row>
    <row r="67" spans="1:25"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row>
    <row r="68" spans="1:25"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row>
    <row r="69" spans="1:25"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row>
    <row r="70" spans="1:25"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row>
    <row r="71" spans="1:25"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row>
    <row r="72" spans="1:25"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row>
    <row r="73" spans="1:25"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row>
    <row r="74" spans="1:25"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row>
    <row r="75" spans="1:25"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row>
    <row r="76" spans="1:25"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row>
    <row r="77" spans="1:25"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row>
    <row r="78" spans="1:25"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row>
    <row r="79" spans="1:25"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row>
    <row r="80" spans="1:25"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row>
    <row r="81" spans="1:25"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row>
    <row r="82" spans="1:25"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row>
    <row r="83" spans="1:25"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row>
    <row r="84" spans="1:25"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row>
    <row r="85" spans="1:25"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row>
    <row r="86" spans="1:25"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row>
    <row r="87" spans="1:25"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row>
    <row r="88" spans="1:25"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row>
    <row r="89" spans="1:25"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row>
    <row r="90" spans="1:25"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row>
    <row r="91" spans="1:25"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row>
    <row r="92" spans="1:25"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row>
    <row r="93" spans="1:25"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row>
    <row r="94" spans="1:25"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row>
    <row r="95" spans="1:25"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row>
    <row r="96" spans="1:25"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row>
    <row r="97" spans="1:25"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row>
    <row r="98" spans="1:25"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row>
    <row r="99" spans="1:25"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row>
    <row r="100" spans="1:25"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row>
    <row r="101" spans="1:25"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row>
    <row r="102" spans="1:25"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row>
    <row r="103" spans="1:25"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row>
    <row r="104" spans="1:25"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row>
    <row r="105" spans="1:25"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row>
    <row r="106" spans="1:25"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row>
    <row r="107" spans="1:25"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row>
    <row r="108" spans="1:25"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row>
    <row r="109" spans="1:25"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row>
    <row r="110" spans="1:25"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row>
    <row r="111" spans="1:25"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row>
    <row r="112" spans="1:25"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row>
    <row r="113" spans="1:25"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row>
    <row r="114" spans="1:25"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row>
    <row r="115" spans="1:25"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row>
    <row r="116" spans="1:25"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row>
    <row r="117" spans="1:25"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row>
    <row r="118" spans="1:25"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row>
    <row r="119" spans="1:25"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row>
    <row r="120" spans="1:25"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row>
    <row r="121" spans="1:25"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row>
    <row r="122" spans="1:25"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row>
    <row r="123" spans="1:25"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row>
    <row r="124" spans="1:25"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row>
    <row r="125" spans="1:25"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row>
    <row r="126" spans="1:25"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row>
    <row r="127" spans="1:25"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row>
    <row r="128" spans="1:25"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row>
    <row r="129" spans="1:25"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row>
    <row r="130" spans="1:25"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row>
    <row r="131" spans="1:25"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row>
    <row r="132" spans="1:25"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row>
    <row r="133" spans="1:25"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row>
    <row r="134" spans="1:25"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row>
    <row r="135" spans="1:25"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row>
    <row r="136" spans="1:25"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row>
    <row r="137" spans="1:25"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row>
    <row r="138" spans="1:25"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row>
    <row r="139" spans="1:25"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row>
    <row r="140" spans="1:25"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row>
    <row r="141" spans="1:25"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row>
    <row r="142" spans="1:25"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row>
    <row r="143" spans="1:25"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row>
    <row r="144" spans="1:25"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row>
    <row r="145" spans="1:25"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row>
    <row r="146" spans="1:25"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row>
    <row r="147" spans="1:25"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row>
    <row r="148" spans="1:25"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row>
    <row r="149" spans="1:25"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row>
    <row r="150" spans="1:25"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row>
    <row r="151" spans="1:25"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row>
    <row r="152" spans="1:25"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row>
    <row r="153" spans="1:25"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row>
    <row r="154" spans="1:25"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row>
    <row r="155" spans="1:25"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row>
    <row r="156" spans="1:25"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row>
    <row r="157" spans="1:25"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row>
    <row r="158" spans="1:25"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row>
    <row r="159" spans="1:25"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row>
    <row r="160" spans="1:25"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row>
    <row r="161" spans="1:25"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row>
    <row r="162" spans="1:25"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row>
    <row r="163" spans="1:25"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row>
    <row r="164" spans="1:25"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row>
    <row r="165" spans="1:25"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row>
    <row r="166" spans="1:25"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row>
    <row r="167" spans="1:25"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row>
    <row r="168" spans="1:25"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row>
    <row r="169" spans="1:25"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row>
    <row r="170" spans="1:25"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row>
    <row r="171" spans="1:25"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row>
    <row r="172" spans="1:25"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row>
    <row r="173" spans="1:25"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row>
    <row r="174" spans="1:25"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row>
    <row r="175" spans="1:25"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row>
    <row r="176" spans="1:25"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row>
    <row r="177" spans="1:25"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row>
    <row r="178" spans="1:25"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row>
    <row r="179" spans="1:25"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row>
    <row r="180" spans="1:25"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row>
    <row r="181" spans="1:25"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row>
    <row r="182" spans="1:25"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row>
    <row r="183" spans="1:25"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row>
    <row r="184" spans="1:25"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row>
    <row r="185" spans="1:25"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row>
    <row r="186" spans="1:25"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row>
    <row r="187" spans="1:25"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row>
    <row r="188" spans="1:25"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row>
    <row r="189" spans="1:25"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row>
    <row r="190" spans="1:25"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row>
    <row r="191" spans="1:25"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row>
    <row r="192" spans="1:25"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row>
    <row r="193" spans="1:25"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row>
    <row r="194" spans="1:25"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row>
    <row r="195" spans="1:25"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row>
    <row r="196" spans="1:25"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row>
    <row r="197" spans="1:25"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row>
    <row r="198" spans="1:25"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row>
    <row r="199" spans="1:25"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row>
    <row r="200" spans="1:25"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row>
    <row r="201" spans="1:25"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row>
    <row r="202" spans="1:25"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row>
    <row r="203" spans="1:25"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row>
    <row r="204" spans="1:25"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row>
    <row r="205" spans="1:25"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row>
    <row r="206" spans="1:25"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row>
    <row r="207" spans="1:25"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row>
    <row r="208" spans="1:25"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row>
    <row r="209" spans="1:25"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row>
    <row r="210" spans="1:25"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row>
    <row r="211" spans="1:25"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row>
    <row r="212" spans="1:25"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row>
    <row r="213" spans="1:25"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row>
    <row r="214" spans="1:25"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row>
    <row r="215" spans="1:25"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row>
    <row r="216" spans="1:25"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row>
    <row r="217" spans="1:25" ht="11.25" customHeight="1">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row>
    <row r="218" spans="1:25" ht="11.25" customHeight="1">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row>
    <row r="219" spans="1:25" ht="11.25" customHeight="1">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row>
    <row r="220" spans="1:25" ht="11.25" customHeight="1">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row>
    <row r="221" spans="1:25" ht="15.75" customHeight="1"/>
    <row r="222" spans="1:25" ht="15.75" customHeight="1"/>
    <row r="223" spans="1:25" ht="15.75" customHeight="1"/>
    <row r="224" spans="1:2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5">
    <cfRule type="containsText" dxfId="7" priority="1" operator="containsText" text="NO">
      <formula>NOT(ISERROR(SEARCH(("NO"),(Z3))))</formula>
    </cfRule>
    <cfRule type="containsText" dxfId="6" priority="2" operator="containsText" text="SI">
      <formula>NOT(ISERROR(SEARCH(("SI"),(Z3))))</formula>
    </cfRule>
  </conditionalFormatting>
  <hyperlinks>
    <hyperlink ref="W3" r:id="rId1" xr:uid="{00000000-0004-0000-0F00-000000000000}"/>
    <hyperlink ref="W4" r:id="rId2" xr:uid="{00000000-0004-0000-0F00-000001000000}"/>
    <hyperlink ref="W5" r:id="rId3" xr:uid="{00000000-0004-0000-0F00-000002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F00-000000000000}">
          <x14:formula1>
            <xm:f>Listados!$F$2:$F$4</xm:f>
          </x14:formula1>
          <xm:sqref>Z4:Z5</xm:sqref>
        </x14:dataValidation>
        <x14:dataValidation type="list" allowBlank="1" showErrorMessage="1" xr:uid="{00000000-0002-0000-0F00-000001000000}">
          <x14:formula1>
            <xm:f>Listados!$D$2:$D$5</xm:f>
          </x14:formula1>
          <xm:sqref>E3:E5</xm:sqref>
        </x14:dataValidation>
        <x14:dataValidation type="list" allowBlank="1" showErrorMessage="1" xr:uid="{00000000-0002-0000-0F00-000002000000}">
          <x14:formula1>
            <xm:f>Listados!$A$2:$A$18</xm:f>
          </x14:formula1>
          <xm:sqref>A4:A5</xm:sqref>
        </x14:dataValidation>
        <x14:dataValidation type="list" allowBlank="1" showErrorMessage="1" xr:uid="{00000000-0002-0000-0F00-000003000000}">
          <x14:formula1>
            <xm:f>Listados!$B$2:$B$30</xm:f>
          </x14:formula1>
          <xm:sqref>B4:B5</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F00-000004000000}">
          <x14:formula1>
            <xm:f>Listados!$F$2:$F$5</xm:f>
          </x14:formula1>
          <xm:sqref>Z3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000"/>
  <sheetViews>
    <sheetView topLeftCell="X4" workbookViewId="0">
      <selection activeCell="AC5" sqref="AC5"/>
    </sheetView>
  </sheetViews>
  <sheetFormatPr baseColWidth="10" defaultColWidth="10.08984375" defaultRowHeight="15" customHeight="1"/>
  <cols>
    <col min="1" max="1" width="13.08984375" customWidth="1"/>
    <col min="2" max="2" width="26.6328125" customWidth="1"/>
    <col min="3" max="3" width="15.36328125" customWidth="1"/>
    <col min="4" max="4" width="27.453125" customWidth="1"/>
    <col min="5" max="5" width="12.08984375" customWidth="1"/>
    <col min="6" max="6" width="33.81640625" customWidth="1"/>
    <col min="7" max="8" width="9" customWidth="1"/>
    <col min="9" max="9" width="14.453125" customWidth="1"/>
    <col min="10" max="10" width="19" customWidth="1"/>
    <col min="11" max="11" width="4.453125" customWidth="1"/>
    <col min="12" max="12" width="3.453125" customWidth="1"/>
    <col min="13" max="13" width="4" customWidth="1"/>
    <col min="14" max="15" width="3.6328125" customWidth="1"/>
    <col min="16" max="16" width="3.453125" customWidth="1"/>
    <col min="17" max="17" width="3.08984375" customWidth="1"/>
    <col min="18" max="18" width="4.6328125" customWidth="1"/>
    <col min="19" max="19" width="4.54296875" customWidth="1"/>
    <col min="20" max="20" width="4" customWidth="1"/>
    <col min="21" max="21" width="3.81640625" customWidth="1"/>
    <col min="22" max="22" width="3" customWidth="1"/>
    <col min="23" max="23" width="21.453125" customWidth="1"/>
    <col min="24" max="24" width="14.1796875" customWidth="1"/>
    <col min="25" max="25" width="38.453125" customWidth="1"/>
    <col min="26" max="26" width="9" customWidth="1"/>
    <col min="27" max="27" width="12.1796875" customWidth="1"/>
    <col min="28" max="28" width="47.1796875" customWidth="1"/>
  </cols>
  <sheetData>
    <row r="1" spans="1:30" ht="40.5" customHeight="1">
      <c r="A1" s="492" t="s">
        <v>566</v>
      </c>
      <c r="B1" s="493"/>
      <c r="C1" s="493"/>
      <c r="D1" s="493"/>
      <c r="E1" s="493"/>
      <c r="F1" s="493"/>
      <c r="G1" s="493"/>
      <c r="H1" s="493"/>
      <c r="I1" s="493"/>
      <c r="J1" s="494"/>
      <c r="K1" s="495" t="s">
        <v>567</v>
      </c>
      <c r="L1" s="496"/>
      <c r="M1" s="496"/>
      <c r="N1" s="496"/>
      <c r="O1" s="496"/>
      <c r="P1" s="496"/>
      <c r="Q1" s="496"/>
      <c r="R1" s="496"/>
      <c r="S1" s="496"/>
      <c r="T1" s="496"/>
      <c r="U1" s="496"/>
      <c r="V1" s="496"/>
      <c r="W1" s="497"/>
      <c r="X1" s="511" t="s">
        <v>107</v>
      </c>
      <c r="Y1" s="494"/>
      <c r="Z1" s="512" t="s">
        <v>108</v>
      </c>
      <c r="AA1" s="513"/>
      <c r="AB1" s="514"/>
      <c r="AC1" s="34"/>
      <c r="AD1" s="6"/>
    </row>
    <row r="2" spans="1:30" ht="52.5" customHeight="1">
      <c r="A2" s="36" t="s">
        <v>74</v>
      </c>
      <c r="B2" s="36" t="s">
        <v>490</v>
      </c>
      <c r="C2" s="36" t="s">
        <v>110</v>
      </c>
      <c r="D2" s="36" t="s">
        <v>111</v>
      </c>
      <c r="E2" s="36" t="s">
        <v>112</v>
      </c>
      <c r="F2" s="36" t="s">
        <v>113</v>
      </c>
      <c r="G2" s="36" t="s">
        <v>114</v>
      </c>
      <c r="H2" s="36" t="s">
        <v>115</v>
      </c>
      <c r="I2" s="36" t="s">
        <v>116</v>
      </c>
      <c r="J2" s="36" t="s">
        <v>117</v>
      </c>
      <c r="K2" s="234" t="s">
        <v>118</v>
      </c>
      <c r="L2" s="234" t="s">
        <v>119</v>
      </c>
      <c r="M2" s="234" t="s">
        <v>120</v>
      </c>
      <c r="N2" s="234" t="s">
        <v>121</v>
      </c>
      <c r="O2" s="234" t="s">
        <v>122</v>
      </c>
      <c r="P2" s="234" t="s">
        <v>123</v>
      </c>
      <c r="Q2" s="234" t="s">
        <v>124</v>
      </c>
      <c r="R2" s="234" t="s">
        <v>125</v>
      </c>
      <c r="S2" s="234" t="s">
        <v>126</v>
      </c>
      <c r="T2" s="234" t="s">
        <v>127</v>
      </c>
      <c r="U2" s="234" t="s">
        <v>128</v>
      </c>
      <c r="V2" s="234" t="s">
        <v>129</v>
      </c>
      <c r="W2" s="248" t="s">
        <v>130</v>
      </c>
      <c r="X2" s="249" t="s">
        <v>132</v>
      </c>
      <c r="Y2" s="249" t="s">
        <v>133</v>
      </c>
      <c r="Z2" s="353" t="s">
        <v>131</v>
      </c>
      <c r="AA2" s="353" t="s">
        <v>132</v>
      </c>
      <c r="AB2" s="354" t="s">
        <v>133</v>
      </c>
    </row>
    <row r="3" spans="1:30" ht="140.25" customHeight="1">
      <c r="A3" s="57" t="s">
        <v>17</v>
      </c>
      <c r="B3" s="57" t="s">
        <v>33</v>
      </c>
      <c r="C3" s="96" t="s">
        <v>479</v>
      </c>
      <c r="D3" s="62" t="s">
        <v>235</v>
      </c>
      <c r="E3" s="60" t="s">
        <v>14</v>
      </c>
      <c r="F3" s="62" t="s">
        <v>788</v>
      </c>
      <c r="G3" s="58" t="s">
        <v>137</v>
      </c>
      <c r="H3" s="96" t="s">
        <v>237</v>
      </c>
      <c r="I3" s="75" t="s">
        <v>238</v>
      </c>
      <c r="J3" s="377" t="s">
        <v>239</v>
      </c>
      <c r="K3" s="102">
        <v>1</v>
      </c>
      <c r="L3" s="102">
        <v>0.77</v>
      </c>
      <c r="M3" s="102">
        <v>0.85</v>
      </c>
      <c r="N3" s="102">
        <v>0.79</v>
      </c>
      <c r="O3" s="102">
        <v>0.88</v>
      </c>
      <c r="P3" s="104">
        <v>0.95</v>
      </c>
      <c r="Q3" s="104">
        <v>0.94</v>
      </c>
      <c r="R3" s="107">
        <v>0.95</v>
      </c>
      <c r="S3" s="107">
        <v>0.92</v>
      </c>
      <c r="T3" s="107">
        <v>0.97</v>
      </c>
      <c r="U3" s="107">
        <v>1</v>
      </c>
      <c r="V3" s="378">
        <v>0.91</v>
      </c>
      <c r="W3" s="379" t="s">
        <v>789</v>
      </c>
      <c r="X3" s="413">
        <v>45702</v>
      </c>
      <c r="Y3" s="411" t="s">
        <v>912</v>
      </c>
      <c r="Z3" s="46" t="s">
        <v>10</v>
      </c>
      <c r="AA3" s="277">
        <v>45712</v>
      </c>
      <c r="AB3" s="48" t="s">
        <v>914</v>
      </c>
    </row>
    <row r="4" spans="1:30" ht="140.25" customHeight="1">
      <c r="A4" s="57" t="s">
        <v>17</v>
      </c>
      <c r="B4" s="57" t="s">
        <v>33</v>
      </c>
      <c r="C4" s="96" t="s">
        <v>547</v>
      </c>
      <c r="D4" s="62" t="s">
        <v>243</v>
      </c>
      <c r="E4" s="60" t="s">
        <v>14</v>
      </c>
      <c r="F4" s="62" t="s">
        <v>790</v>
      </c>
      <c r="G4" s="58" t="s">
        <v>137</v>
      </c>
      <c r="H4" s="96" t="s">
        <v>237</v>
      </c>
      <c r="I4" s="75" t="s">
        <v>238</v>
      </c>
      <c r="J4" s="377" t="s">
        <v>247</v>
      </c>
      <c r="K4" s="109">
        <v>11.7</v>
      </c>
      <c r="L4" s="109">
        <v>9.3000000000000007</v>
      </c>
      <c r="M4" s="109">
        <v>18</v>
      </c>
      <c r="N4" s="109">
        <v>16</v>
      </c>
      <c r="O4" s="109">
        <v>13.4</v>
      </c>
      <c r="P4" s="110">
        <v>12.1</v>
      </c>
      <c r="Q4" s="326">
        <v>0.68</v>
      </c>
      <c r="R4" s="326">
        <v>0.82</v>
      </c>
      <c r="S4" s="326">
        <v>0.72</v>
      </c>
      <c r="T4" s="326">
        <v>0.73</v>
      </c>
      <c r="U4" s="326">
        <v>0.74</v>
      </c>
      <c r="V4" s="378">
        <v>0.72</v>
      </c>
      <c r="W4" s="108" t="s">
        <v>789</v>
      </c>
      <c r="X4" s="413">
        <v>45702</v>
      </c>
      <c r="Y4" s="412" t="s">
        <v>913</v>
      </c>
      <c r="Z4" s="60" t="s">
        <v>10</v>
      </c>
      <c r="AA4" s="277">
        <v>45712</v>
      </c>
      <c r="AB4" s="62" t="s">
        <v>915</v>
      </c>
      <c r="AC4" t="s">
        <v>604</v>
      </c>
    </row>
    <row r="5" spans="1:30" ht="153">
      <c r="A5" s="57" t="s">
        <v>17</v>
      </c>
      <c r="B5" s="57" t="s">
        <v>33</v>
      </c>
      <c r="C5" s="96" t="s">
        <v>543</v>
      </c>
      <c r="D5" s="62" t="s">
        <v>791</v>
      </c>
      <c r="E5" s="60" t="s">
        <v>14</v>
      </c>
      <c r="F5" s="62" t="s">
        <v>792</v>
      </c>
      <c r="G5" s="58" t="s">
        <v>137</v>
      </c>
      <c r="H5" s="96" t="s">
        <v>237</v>
      </c>
      <c r="I5" s="75" t="s">
        <v>238</v>
      </c>
      <c r="J5" s="377" t="s">
        <v>793</v>
      </c>
      <c r="K5" s="109">
        <v>8</v>
      </c>
      <c r="L5" s="109">
        <v>9.3000000000000007</v>
      </c>
      <c r="M5" s="109">
        <v>14.5</v>
      </c>
      <c r="N5" s="109">
        <v>14.7</v>
      </c>
      <c r="O5" s="109">
        <v>13.7</v>
      </c>
      <c r="P5" s="110">
        <v>5.6</v>
      </c>
      <c r="Q5" s="326">
        <v>0.5</v>
      </c>
      <c r="R5" s="326">
        <v>0.75</v>
      </c>
      <c r="S5" s="326">
        <v>0.69</v>
      </c>
      <c r="T5" s="326">
        <v>1</v>
      </c>
      <c r="U5" s="326">
        <v>0.93</v>
      </c>
      <c r="V5" s="326">
        <v>0.8</v>
      </c>
      <c r="W5" s="108" t="s">
        <v>789</v>
      </c>
      <c r="X5" s="413">
        <v>45702</v>
      </c>
      <c r="Y5" s="412" t="s">
        <v>858</v>
      </c>
      <c r="Z5" s="60" t="s">
        <v>10</v>
      </c>
      <c r="AA5" s="277">
        <v>45712</v>
      </c>
      <c r="AB5" s="62" t="s">
        <v>916</v>
      </c>
    </row>
    <row r="6" spans="1:30" ht="11.25" customHeight="1">
      <c r="A6" s="153"/>
      <c r="B6" s="154"/>
      <c r="C6" s="155">
        <f>COUNTA(C3:C5)</f>
        <v>3</v>
      </c>
      <c r="D6" s="156"/>
      <c r="E6" s="153"/>
      <c r="F6" s="156"/>
      <c r="G6" s="153"/>
      <c r="H6" s="153"/>
      <c r="I6" s="155"/>
      <c r="J6" s="153"/>
      <c r="K6" s="153"/>
      <c r="L6" s="153"/>
      <c r="M6" s="153"/>
      <c r="N6" s="153"/>
      <c r="O6" s="153"/>
      <c r="P6" s="153"/>
      <c r="Q6" s="153"/>
      <c r="R6" s="153"/>
      <c r="S6" s="153"/>
      <c r="T6" s="153"/>
      <c r="U6" s="153"/>
      <c r="V6" s="153"/>
      <c r="W6" s="153"/>
      <c r="X6" s="153"/>
      <c r="Y6" s="153"/>
      <c r="Z6" s="153"/>
      <c r="AA6" s="153"/>
    </row>
    <row r="7" spans="1:30" ht="11.25" customHeight="1">
      <c r="A7" s="153"/>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row>
    <row r="8" spans="1:30" ht="11.25" customHeight="1">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30" ht="11.25" customHeight="1">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0" ht="11.25" customHeight="1">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0" ht="11.25" customHeight="1">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0" ht="11.25" customHeight="1">
      <c r="A12" s="153"/>
      <c r="B12" s="154"/>
      <c r="C12" s="155"/>
      <c r="D12" s="156"/>
      <c r="E12" s="153"/>
      <c r="G12" s="153"/>
      <c r="H12" s="153"/>
      <c r="I12" s="155"/>
      <c r="J12" s="153"/>
      <c r="K12" s="153"/>
      <c r="L12" s="153"/>
      <c r="M12" s="153"/>
      <c r="N12" s="153"/>
      <c r="O12" s="153"/>
      <c r="P12" s="153"/>
      <c r="Q12" s="153"/>
      <c r="R12" s="153"/>
      <c r="S12" s="153"/>
      <c r="T12" s="153"/>
      <c r="U12" s="153"/>
      <c r="V12" s="153"/>
      <c r="W12" s="153"/>
      <c r="X12" s="153"/>
      <c r="Y12" s="153"/>
      <c r="Z12" s="153"/>
      <c r="AA12" s="153"/>
    </row>
    <row r="13" spans="1:30" ht="11.25" customHeight="1">
      <c r="A13" s="153"/>
      <c r="B13" s="154"/>
      <c r="C13" s="155"/>
      <c r="D13" s="156"/>
      <c r="E13" s="153"/>
      <c r="G13" s="153"/>
      <c r="H13" s="153"/>
      <c r="I13" s="155"/>
      <c r="J13" s="153"/>
      <c r="K13" s="153"/>
      <c r="L13" s="153"/>
      <c r="M13" s="153"/>
      <c r="N13" s="153"/>
      <c r="O13" s="153"/>
      <c r="P13" s="153"/>
      <c r="Q13" s="153"/>
      <c r="R13" s="153"/>
      <c r="S13" s="153"/>
      <c r="T13" s="153"/>
      <c r="U13" s="153"/>
      <c r="V13" s="153"/>
      <c r="W13" s="153"/>
      <c r="X13" s="153"/>
      <c r="Y13" s="153"/>
      <c r="Z13" s="153"/>
      <c r="AA13" s="153"/>
    </row>
    <row r="14" spans="1:30" ht="11.25" customHeight="1">
      <c r="A14" s="153"/>
      <c r="B14" s="154"/>
      <c r="C14" s="155"/>
      <c r="D14" s="156"/>
      <c r="E14" s="153"/>
      <c r="G14" s="153"/>
      <c r="H14" s="153"/>
      <c r="I14" s="155"/>
      <c r="J14" s="153"/>
      <c r="K14" s="153"/>
      <c r="L14" s="153"/>
      <c r="M14" s="153"/>
      <c r="N14" s="153"/>
      <c r="O14" s="153"/>
      <c r="P14" s="153"/>
      <c r="Q14" s="153"/>
      <c r="R14" s="153"/>
      <c r="S14" s="153"/>
      <c r="T14" s="153"/>
      <c r="U14" s="153"/>
      <c r="V14" s="153"/>
      <c r="W14" s="153"/>
      <c r="X14" s="153"/>
      <c r="Y14" s="153"/>
      <c r="Z14" s="153"/>
      <c r="AA14" s="153"/>
    </row>
    <row r="15" spans="1:30" ht="11.25" customHeight="1">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0"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5.75" customHeight="1"/>
    <row r="220" spans="1:27" ht="15.75" customHeight="1"/>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5">
    <cfRule type="containsText" dxfId="5" priority="1" operator="containsText" text="NO">
      <formula>NOT(ISERROR(SEARCH(("NO"),(Z3))))</formula>
    </cfRule>
    <cfRule type="containsText" dxfId="4" priority="2" operator="containsText" text="SI">
      <formula>NOT(ISERROR(SEARCH(("SI"),(Z3))))</formula>
    </cfRule>
  </conditionalFormatting>
  <hyperlinks>
    <hyperlink ref="W3" r:id="rId1" xr:uid="{00000000-0004-0000-1000-000000000000}"/>
    <hyperlink ref="W4" r:id="rId2" xr:uid="{00000000-0004-0000-1000-000001000000}"/>
    <hyperlink ref="W5" r:id="rId3" xr:uid="{00000000-0004-0000-1000-000002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000-000000000000}">
          <x14:formula1>
            <xm:f>Listados!$F$2:$F$4</xm:f>
          </x14:formula1>
          <xm:sqref>Z3:Z5</xm:sqref>
        </x14:dataValidation>
        <x14:dataValidation type="list" allowBlank="1" showErrorMessage="1" xr:uid="{00000000-0002-0000-1000-000001000000}">
          <x14:formula1>
            <xm:f>Listados!$D$2:$D$5</xm:f>
          </x14:formula1>
          <xm:sqref>E3:E5</xm:sqref>
        </x14:dataValidation>
        <x14:dataValidation type="list" allowBlank="1" showErrorMessage="1" xr:uid="{00000000-0002-0000-1000-000002000000}">
          <x14:formula1>
            <xm:f>Listados!$A$2:$A$18</xm:f>
          </x14:formula1>
          <xm:sqref>A3:A5</xm:sqref>
        </x14:dataValidation>
        <x14:dataValidation type="list" allowBlank="1" showErrorMessage="1" xr:uid="{00000000-0002-0000-1000-000003000000}">
          <x14:formula1>
            <xm:f>Listados!$B$2:$B$30</xm:f>
          </x14:formula1>
          <xm:sqref>B3:B5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E1000"/>
  <sheetViews>
    <sheetView workbookViewId="0">
      <pane xSplit="1" ySplit="2" topLeftCell="X3" activePane="bottomRight" state="frozen"/>
      <selection pane="topRight" activeCell="B1" sqref="B1"/>
      <selection pane="bottomLeft" activeCell="A3" sqref="A3"/>
      <selection pane="bottomRight" activeCell="Y20" sqref="Y20"/>
    </sheetView>
  </sheetViews>
  <sheetFormatPr baseColWidth="10" defaultColWidth="10.08984375" defaultRowHeight="15" customHeight="1"/>
  <cols>
    <col min="1" max="1" width="13.08984375" customWidth="1"/>
    <col min="2" max="2" width="26.6328125" customWidth="1"/>
    <col min="3" max="3" width="20.54296875" customWidth="1"/>
    <col min="4" max="4" width="27.453125" customWidth="1"/>
    <col min="5" max="5" width="12.08984375" customWidth="1"/>
    <col min="6" max="6" width="28.81640625" customWidth="1"/>
    <col min="7" max="7" width="9.90625" customWidth="1"/>
    <col min="8" max="8" width="9" customWidth="1"/>
    <col min="9" max="9" width="16.54296875" customWidth="1"/>
    <col min="10" max="10" width="16" customWidth="1"/>
    <col min="11" max="15" width="2.36328125" customWidth="1"/>
    <col min="16" max="16" width="31" customWidth="1"/>
    <col min="17" max="21" width="2.36328125" customWidth="1"/>
    <col min="22" max="22" width="34.1796875" customWidth="1"/>
    <col min="23" max="24" width="11" customWidth="1"/>
    <col min="25" max="25" width="49.6328125" customWidth="1"/>
    <col min="26" max="26" width="9" customWidth="1"/>
    <col min="27" max="27" width="12.1796875" customWidth="1"/>
    <col min="28" max="28" width="36.1796875" customWidth="1"/>
  </cols>
  <sheetData>
    <row r="1" spans="1:31" ht="40.5" customHeight="1">
      <c r="A1" s="522" t="s">
        <v>566</v>
      </c>
      <c r="B1" s="496"/>
      <c r="C1" s="496"/>
      <c r="D1" s="496"/>
      <c r="E1" s="496"/>
      <c r="F1" s="496"/>
      <c r="G1" s="496"/>
      <c r="H1" s="496"/>
      <c r="I1" s="496"/>
      <c r="J1" s="499"/>
      <c r="K1" s="495" t="s">
        <v>567</v>
      </c>
      <c r="L1" s="496"/>
      <c r="M1" s="496"/>
      <c r="N1" s="496"/>
      <c r="O1" s="496"/>
      <c r="P1" s="496"/>
      <c r="Q1" s="496"/>
      <c r="R1" s="496"/>
      <c r="S1" s="496"/>
      <c r="T1" s="496"/>
      <c r="U1" s="496"/>
      <c r="V1" s="496"/>
      <c r="W1" s="497"/>
      <c r="X1" s="498" t="s">
        <v>107</v>
      </c>
      <c r="Y1" s="499"/>
      <c r="Z1" s="500" t="s">
        <v>108</v>
      </c>
      <c r="AA1" s="501"/>
      <c r="AB1" s="502"/>
      <c r="AC1" s="34"/>
      <c r="AD1" s="34"/>
      <c r="AE1" s="6"/>
    </row>
    <row r="2" spans="1:31" ht="52.5" customHeight="1">
      <c r="A2" s="380" t="s">
        <v>74</v>
      </c>
      <c r="B2" s="381" t="s">
        <v>490</v>
      </c>
      <c r="C2" s="381" t="s">
        <v>110</v>
      </c>
      <c r="D2" s="381" t="s">
        <v>111</v>
      </c>
      <c r="E2" s="381" t="s">
        <v>112</v>
      </c>
      <c r="F2" s="381" t="s">
        <v>113</v>
      </c>
      <c r="G2" s="381" t="s">
        <v>114</v>
      </c>
      <c r="H2" s="381" t="s">
        <v>115</v>
      </c>
      <c r="I2" s="381" t="s">
        <v>116</v>
      </c>
      <c r="J2" s="382" t="s">
        <v>117</v>
      </c>
      <c r="K2" s="383" t="s">
        <v>118</v>
      </c>
      <c r="L2" s="234" t="s">
        <v>119</v>
      </c>
      <c r="M2" s="234" t="s">
        <v>120</v>
      </c>
      <c r="N2" s="234" t="s">
        <v>121</v>
      </c>
      <c r="O2" s="234" t="s">
        <v>122</v>
      </c>
      <c r="P2" s="234" t="s">
        <v>123</v>
      </c>
      <c r="Q2" s="234" t="s">
        <v>124</v>
      </c>
      <c r="R2" s="234" t="s">
        <v>125</v>
      </c>
      <c r="S2" s="234" t="s">
        <v>126</v>
      </c>
      <c r="T2" s="234" t="s">
        <v>127</v>
      </c>
      <c r="U2" s="234" t="s">
        <v>128</v>
      </c>
      <c r="V2" s="234" t="s">
        <v>129</v>
      </c>
      <c r="W2" s="268" t="s">
        <v>130</v>
      </c>
      <c r="X2" s="269" t="s">
        <v>132</v>
      </c>
      <c r="Y2" s="269" t="s">
        <v>133</v>
      </c>
      <c r="Z2" s="271" t="s">
        <v>131</v>
      </c>
      <c r="AA2" s="272" t="s">
        <v>132</v>
      </c>
      <c r="AB2" s="42" t="s">
        <v>133</v>
      </c>
    </row>
    <row r="3" spans="1:31" ht="102">
      <c r="A3" s="43" t="s">
        <v>23</v>
      </c>
      <c r="B3" s="43" t="s">
        <v>42</v>
      </c>
      <c r="C3" s="44" t="s">
        <v>253</v>
      </c>
      <c r="D3" s="45" t="s">
        <v>254</v>
      </c>
      <c r="E3" s="46" t="s">
        <v>14</v>
      </c>
      <c r="F3" s="45" t="s">
        <v>255</v>
      </c>
      <c r="G3" s="44" t="s">
        <v>137</v>
      </c>
      <c r="H3" s="44" t="s">
        <v>227</v>
      </c>
      <c r="I3" s="43" t="s">
        <v>794</v>
      </c>
      <c r="J3" s="87" t="s">
        <v>795</v>
      </c>
      <c r="K3" s="355"/>
      <c r="L3" s="355"/>
      <c r="M3" s="355"/>
      <c r="N3" s="355"/>
      <c r="O3" s="355"/>
      <c r="P3" s="107">
        <v>0.4</v>
      </c>
      <c r="Q3" s="152"/>
      <c r="R3" s="152"/>
      <c r="S3" s="152"/>
      <c r="T3" s="152"/>
      <c r="U3" s="152"/>
      <c r="V3" s="107">
        <v>0.4</v>
      </c>
      <c r="W3" s="299" t="s">
        <v>796</v>
      </c>
      <c r="X3" s="384">
        <v>45652</v>
      </c>
      <c r="Y3" s="314" t="s">
        <v>917</v>
      </c>
      <c r="Z3" s="46" t="s">
        <v>16</v>
      </c>
      <c r="AA3" s="277">
        <v>45712</v>
      </c>
      <c r="AB3" s="48" t="s">
        <v>918</v>
      </c>
    </row>
    <row r="4" spans="1:31" ht="91.8">
      <c r="A4" s="325" t="s">
        <v>23</v>
      </c>
      <c r="B4" s="325" t="s">
        <v>42</v>
      </c>
      <c r="C4" s="321" t="s">
        <v>256</v>
      </c>
      <c r="D4" s="232" t="s">
        <v>257</v>
      </c>
      <c r="E4" s="111" t="s">
        <v>14</v>
      </c>
      <c r="F4" s="325" t="s">
        <v>797</v>
      </c>
      <c r="G4" s="58" t="s">
        <v>137</v>
      </c>
      <c r="H4" s="321" t="s">
        <v>154</v>
      </c>
      <c r="I4" s="325" t="s">
        <v>794</v>
      </c>
      <c r="J4" s="385" t="s">
        <v>261</v>
      </c>
      <c r="K4" s="63"/>
      <c r="L4" s="63"/>
      <c r="M4" s="261"/>
      <c r="N4" s="289"/>
      <c r="O4" s="63"/>
      <c r="P4" s="64">
        <v>0.59</v>
      </c>
      <c r="Q4" s="65"/>
      <c r="R4" s="65"/>
      <c r="S4" s="58"/>
      <c r="T4" s="65"/>
      <c r="U4" s="65"/>
      <c r="V4" s="58" t="s">
        <v>798</v>
      </c>
      <c r="W4" s="301" t="s">
        <v>796</v>
      </c>
      <c r="X4" s="384">
        <v>45652</v>
      </c>
      <c r="Y4" s="325" t="s">
        <v>799</v>
      </c>
      <c r="Z4" s="60" t="s">
        <v>10</v>
      </c>
      <c r="AA4" s="277">
        <v>45712</v>
      </c>
      <c r="AB4" s="48" t="s">
        <v>919</v>
      </c>
    </row>
    <row r="5" spans="1:31" ht="132.6">
      <c r="A5" s="57" t="s">
        <v>23</v>
      </c>
      <c r="B5" s="57" t="s">
        <v>42</v>
      </c>
      <c r="C5" s="58" t="s">
        <v>265</v>
      </c>
      <c r="D5" s="59" t="s">
        <v>266</v>
      </c>
      <c r="E5" s="60" t="s">
        <v>14</v>
      </c>
      <c r="F5" s="325" t="s">
        <v>267</v>
      </c>
      <c r="G5" s="58" t="s">
        <v>137</v>
      </c>
      <c r="H5" s="58" t="s">
        <v>227</v>
      </c>
      <c r="I5" s="57" t="s">
        <v>794</v>
      </c>
      <c r="J5" s="62" t="s">
        <v>800</v>
      </c>
      <c r="K5" s="63"/>
      <c r="L5" s="63"/>
      <c r="M5" s="63"/>
      <c r="N5" s="63"/>
      <c r="O5" s="63"/>
      <c r="P5" s="77" t="s">
        <v>801</v>
      </c>
      <c r="Q5" s="65"/>
      <c r="R5" s="65"/>
      <c r="S5" s="65"/>
      <c r="T5" s="65"/>
      <c r="U5" s="65"/>
      <c r="V5" s="77" t="s">
        <v>802</v>
      </c>
      <c r="W5" s="301" t="s">
        <v>796</v>
      </c>
      <c r="X5" s="384">
        <v>45652</v>
      </c>
      <c r="Y5" s="325" t="s">
        <v>803</v>
      </c>
      <c r="Z5" s="60" t="s">
        <v>16</v>
      </c>
      <c r="AA5" s="277">
        <v>45712</v>
      </c>
      <c r="AB5" s="48" t="s">
        <v>920</v>
      </c>
    </row>
    <row r="6" spans="1:31" ht="91.8">
      <c r="A6" s="57" t="s">
        <v>23</v>
      </c>
      <c r="B6" s="57" t="s">
        <v>42</v>
      </c>
      <c r="C6" s="58" t="s">
        <v>269</v>
      </c>
      <c r="D6" s="59" t="s">
        <v>270</v>
      </c>
      <c r="E6" s="60" t="s">
        <v>14</v>
      </c>
      <c r="F6" s="57" t="s">
        <v>271</v>
      </c>
      <c r="G6" s="58" t="s">
        <v>137</v>
      </c>
      <c r="H6" s="58" t="s">
        <v>227</v>
      </c>
      <c r="I6" s="57" t="s">
        <v>794</v>
      </c>
      <c r="J6" s="62" t="s">
        <v>804</v>
      </c>
      <c r="K6" s="63"/>
      <c r="L6" s="63"/>
      <c r="M6" s="63"/>
      <c r="N6" s="63"/>
      <c r="O6" s="63"/>
      <c r="P6" s="77" t="s">
        <v>805</v>
      </c>
      <c r="Q6" s="65"/>
      <c r="R6" s="65"/>
      <c r="S6" s="65"/>
      <c r="T6" s="65"/>
      <c r="U6" s="65"/>
      <c r="V6" s="58" t="s">
        <v>806</v>
      </c>
      <c r="W6" s="301" t="s">
        <v>796</v>
      </c>
      <c r="X6" s="384">
        <v>45652</v>
      </c>
      <c r="Y6" s="121" t="s">
        <v>807</v>
      </c>
      <c r="Z6" s="60" t="s">
        <v>16</v>
      </c>
      <c r="AA6" s="277">
        <v>45712</v>
      </c>
      <c r="AB6" s="48" t="s">
        <v>921</v>
      </c>
    </row>
    <row r="7" spans="1:31" ht="105" customHeight="1">
      <c r="A7" s="57" t="s">
        <v>23</v>
      </c>
      <c r="B7" s="57" t="s">
        <v>39</v>
      </c>
      <c r="C7" s="58" t="s">
        <v>538</v>
      </c>
      <c r="D7" s="59" t="s">
        <v>808</v>
      </c>
      <c r="E7" s="60" t="s">
        <v>14</v>
      </c>
      <c r="F7" s="57" t="s">
        <v>809</v>
      </c>
      <c r="G7" s="58" t="s">
        <v>137</v>
      </c>
      <c r="H7" s="58" t="s">
        <v>275</v>
      </c>
      <c r="I7" s="386" t="s">
        <v>276</v>
      </c>
      <c r="J7" s="62" t="s">
        <v>810</v>
      </c>
      <c r="K7" s="63"/>
      <c r="L7" s="63"/>
      <c r="M7" s="63"/>
      <c r="N7" s="63"/>
      <c r="O7" s="63"/>
      <c r="P7" s="59" t="s">
        <v>811</v>
      </c>
      <c r="Q7" s="65"/>
      <c r="R7" s="65"/>
      <c r="S7" s="64"/>
      <c r="T7" s="65"/>
      <c r="U7" s="65"/>
      <c r="V7" s="387">
        <v>0.93</v>
      </c>
      <c r="W7" s="388" t="s">
        <v>812</v>
      </c>
      <c r="X7" s="260">
        <v>45686</v>
      </c>
      <c r="Y7" s="62" t="s">
        <v>922</v>
      </c>
      <c r="Z7" s="60" t="s">
        <v>10</v>
      </c>
      <c r="AA7" s="277">
        <v>45712</v>
      </c>
      <c r="AB7" s="48" t="s">
        <v>923</v>
      </c>
      <c r="AC7" s="389"/>
      <c r="AD7" s="389"/>
    </row>
    <row r="8" spans="1:31" ht="362.25" customHeight="1">
      <c r="A8" s="57" t="s">
        <v>23</v>
      </c>
      <c r="B8" s="57" t="s">
        <v>39</v>
      </c>
      <c r="C8" s="58" t="s">
        <v>540</v>
      </c>
      <c r="D8" s="59" t="s">
        <v>813</v>
      </c>
      <c r="E8" s="60" t="s">
        <v>26</v>
      </c>
      <c r="F8" s="57" t="s">
        <v>814</v>
      </c>
      <c r="G8" s="58" t="s">
        <v>815</v>
      </c>
      <c r="H8" s="58" t="s">
        <v>154</v>
      </c>
      <c r="I8" s="386" t="s">
        <v>443</v>
      </c>
      <c r="J8" s="62" t="s">
        <v>816</v>
      </c>
      <c r="K8" s="63"/>
      <c r="L8" s="63"/>
      <c r="M8" s="63"/>
      <c r="N8" s="63"/>
      <c r="O8" s="63"/>
      <c r="P8" s="59" t="s">
        <v>817</v>
      </c>
      <c r="Q8" s="65" t="s">
        <v>604</v>
      </c>
      <c r="R8" s="65"/>
      <c r="S8" s="64"/>
      <c r="T8" s="65"/>
      <c r="U8" s="65"/>
      <c r="V8" s="59" t="s">
        <v>859</v>
      </c>
      <c r="W8" s="480" t="s">
        <v>818</v>
      </c>
      <c r="X8" s="260">
        <v>45685</v>
      </c>
      <c r="Y8" s="390" t="s">
        <v>819</v>
      </c>
      <c r="Z8" s="60" t="s">
        <v>10</v>
      </c>
      <c r="AA8" s="277">
        <v>45712</v>
      </c>
      <c r="AB8" s="292" t="s">
        <v>924</v>
      </c>
    </row>
    <row r="9" spans="1:31" ht="11.25" customHeight="1">
      <c r="A9" s="153"/>
      <c r="B9" s="154"/>
      <c r="C9" s="155">
        <f>COUNTA(C3:C8)</f>
        <v>6</v>
      </c>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1" ht="11.25" customHeight="1">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1" ht="11.25" customHeight="1">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1" ht="11.25" customHeight="1">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1" ht="11.25" customHeight="1">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1" ht="11.25" customHeight="1">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1" ht="11.25" customHeight="1">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1"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1.25" customHeight="1">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c r="AA219" s="153"/>
    </row>
    <row r="220" spans="1:27" ht="15.75" customHeight="1"/>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8">
    <cfRule type="containsText" dxfId="3" priority="1" operator="containsText" text="NO">
      <formula>NOT(ISERROR(SEARCH(("NO"),(Z3))))</formula>
    </cfRule>
    <cfRule type="containsText" dxfId="2" priority="2" operator="containsText" text="SI">
      <formula>NOT(ISERROR(SEARCH(("SI"),(Z3))))</formula>
    </cfRule>
  </conditionalFormatting>
  <hyperlinks>
    <hyperlink ref="W3" r:id="rId1" xr:uid="{00000000-0004-0000-1100-000000000000}"/>
    <hyperlink ref="W4" r:id="rId2" xr:uid="{00000000-0004-0000-1100-000001000000}"/>
    <hyperlink ref="W5" r:id="rId3" xr:uid="{00000000-0004-0000-1100-000002000000}"/>
    <hyperlink ref="W6" r:id="rId4" xr:uid="{00000000-0004-0000-1100-000003000000}"/>
    <hyperlink ref="W7" r:id="rId5" xr:uid="{00000000-0004-0000-1100-000004000000}"/>
    <hyperlink ref="W8" r:id="rId6" location="gid=494316657" xr:uid="{00000000-0004-0000-1100-000005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xWindow="882" yWindow="565" count="5">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100-000000000000}">
          <x14:formula1>
            <xm:f>Listados!$F$2:$F$4</xm:f>
          </x14:formula1>
          <xm:sqref>Z3:Z7</xm:sqref>
        </x14:dataValidation>
        <x14:dataValidation type="list" allowBlank="1" showErrorMessage="1" xr:uid="{00000000-0002-0000-1100-000001000000}">
          <x14:formula1>
            <xm:f>Listados!$D$2:$D$5</xm:f>
          </x14:formula1>
          <xm:sqref>E3:E8</xm:sqref>
        </x14:dataValidation>
        <x14:dataValidation type="list" allowBlank="1" showErrorMessage="1" xr:uid="{00000000-0002-0000-1100-000002000000}">
          <x14:formula1>
            <xm:f>Listados!$A$2:$A$18</xm:f>
          </x14:formula1>
          <xm:sqref>A3:A8</xm:sqref>
        </x14:dataValidation>
        <x14:dataValidation type="list" allowBlank="1" showErrorMessage="1" xr:uid="{00000000-0002-0000-1100-000003000000}">
          <x14:formula1>
            <xm:f>Listados!$B$2:$B$30</xm:f>
          </x14:formula1>
          <xm:sqref>B3:B8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100-000004000000}">
          <x14:formula1>
            <xm:f>Listados!$F$2:$F$5</xm:f>
          </x14:formula1>
          <xm:sqref>Z8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E999"/>
  <sheetViews>
    <sheetView topLeftCell="Y3" zoomScale="130" zoomScaleNormal="130" workbookViewId="0">
      <selection activeCell="AB4" sqref="AB4"/>
    </sheetView>
  </sheetViews>
  <sheetFormatPr baseColWidth="10" defaultColWidth="10.08984375" defaultRowHeight="15" customHeight="1"/>
  <cols>
    <col min="1" max="1" width="10.81640625" customWidth="1"/>
    <col min="2" max="2" width="18.453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 customWidth="1"/>
    <col min="11" max="12" width="3.6328125" customWidth="1"/>
    <col min="13" max="13" width="5.1796875" customWidth="1"/>
    <col min="14" max="14" width="5" customWidth="1"/>
    <col min="15" max="15" width="3.6328125" customWidth="1"/>
    <col min="16" max="16" width="19.81640625" customWidth="1"/>
    <col min="17" max="17" width="4.6328125" customWidth="1"/>
    <col min="18" max="18" width="6" customWidth="1"/>
    <col min="19" max="19" width="4.90625" customWidth="1"/>
    <col min="20" max="20" width="5.1796875" customWidth="1"/>
    <col min="21" max="21" width="4.81640625" customWidth="1"/>
    <col min="22" max="22" width="22.36328125" customWidth="1"/>
    <col min="23" max="23" width="31.36328125" customWidth="1"/>
    <col min="24" max="24" width="13.81640625" customWidth="1"/>
    <col min="25" max="25" width="59.08984375" customWidth="1"/>
    <col min="26" max="26" width="9" customWidth="1"/>
    <col min="27" max="27" width="12.1796875" customWidth="1"/>
    <col min="28" max="28" width="62.90625" customWidth="1"/>
  </cols>
  <sheetData>
    <row r="1" spans="1:31" ht="40.5" customHeight="1">
      <c r="A1" s="522" t="s">
        <v>566</v>
      </c>
      <c r="B1" s="496"/>
      <c r="C1" s="496"/>
      <c r="D1" s="496"/>
      <c r="E1" s="496"/>
      <c r="F1" s="496"/>
      <c r="G1" s="496"/>
      <c r="H1" s="496"/>
      <c r="I1" s="496"/>
      <c r="J1" s="499"/>
      <c r="K1" s="495" t="s">
        <v>567</v>
      </c>
      <c r="L1" s="496"/>
      <c r="M1" s="496"/>
      <c r="N1" s="496"/>
      <c r="O1" s="496"/>
      <c r="P1" s="496"/>
      <c r="Q1" s="496"/>
      <c r="R1" s="496"/>
      <c r="S1" s="496"/>
      <c r="T1" s="496"/>
      <c r="U1" s="496"/>
      <c r="V1" s="496"/>
      <c r="W1" s="497"/>
      <c r="X1" s="498" t="s">
        <v>107</v>
      </c>
      <c r="Y1" s="499"/>
      <c r="Z1" s="500" t="s">
        <v>108</v>
      </c>
      <c r="AA1" s="501"/>
      <c r="AB1" s="502"/>
      <c r="AC1" s="34"/>
      <c r="AD1" s="34"/>
      <c r="AE1" s="6"/>
    </row>
    <row r="2" spans="1:31" ht="52.5" customHeight="1">
      <c r="A2" s="391" t="s">
        <v>74</v>
      </c>
      <c r="B2" s="391" t="s">
        <v>490</v>
      </c>
      <c r="C2" s="391" t="s">
        <v>110</v>
      </c>
      <c r="D2" s="391" t="s">
        <v>111</v>
      </c>
      <c r="E2" s="391" t="s">
        <v>112</v>
      </c>
      <c r="F2" s="391" t="s">
        <v>113</v>
      </c>
      <c r="G2" s="391" t="s">
        <v>114</v>
      </c>
      <c r="H2" s="391" t="s">
        <v>115</v>
      </c>
      <c r="I2" s="391" t="s">
        <v>116</v>
      </c>
      <c r="J2" s="391" t="s">
        <v>117</v>
      </c>
      <c r="K2" s="392" t="s">
        <v>118</v>
      </c>
      <c r="L2" s="392" t="s">
        <v>119</v>
      </c>
      <c r="M2" s="392" t="s">
        <v>120</v>
      </c>
      <c r="N2" s="392" t="s">
        <v>121</v>
      </c>
      <c r="O2" s="392" t="s">
        <v>122</v>
      </c>
      <c r="P2" s="392" t="s">
        <v>123</v>
      </c>
      <c r="Q2" s="392" t="s">
        <v>124</v>
      </c>
      <c r="R2" s="392" t="s">
        <v>125</v>
      </c>
      <c r="S2" s="392" t="s">
        <v>126</v>
      </c>
      <c r="T2" s="392" t="s">
        <v>127</v>
      </c>
      <c r="U2" s="392" t="s">
        <v>128</v>
      </c>
      <c r="V2" s="392" t="s">
        <v>129</v>
      </c>
      <c r="W2" s="393" t="s">
        <v>130</v>
      </c>
      <c r="X2" s="394" t="s">
        <v>132</v>
      </c>
      <c r="Y2" s="394" t="s">
        <v>133</v>
      </c>
      <c r="Z2" s="395" t="s">
        <v>131</v>
      </c>
      <c r="AA2" s="395" t="s">
        <v>132</v>
      </c>
      <c r="AB2" s="361" t="s">
        <v>133</v>
      </c>
    </row>
    <row r="3" spans="1:31" ht="409.6">
      <c r="A3" s="43" t="s">
        <v>44</v>
      </c>
      <c r="B3" s="43" t="s">
        <v>54</v>
      </c>
      <c r="C3" s="253" t="s">
        <v>820</v>
      </c>
      <c r="D3" s="45" t="s">
        <v>821</v>
      </c>
      <c r="E3" s="46" t="s">
        <v>14</v>
      </c>
      <c r="F3" s="45" t="s">
        <v>822</v>
      </c>
      <c r="G3" s="44" t="s">
        <v>137</v>
      </c>
      <c r="H3" s="253" t="s">
        <v>205</v>
      </c>
      <c r="I3" s="337" t="s">
        <v>195</v>
      </c>
      <c r="J3" s="48" t="s">
        <v>823</v>
      </c>
      <c r="K3" s="51">
        <v>0.84</v>
      </c>
      <c r="L3" s="51">
        <v>0.78</v>
      </c>
      <c r="M3" s="51">
        <v>0.8</v>
      </c>
      <c r="N3" s="107">
        <v>0.78</v>
      </c>
      <c r="O3" s="107">
        <v>0.78</v>
      </c>
      <c r="P3" s="51">
        <v>0.80600000000000005</v>
      </c>
      <c r="Q3" s="396">
        <v>0.77849999999999997</v>
      </c>
      <c r="R3" s="397">
        <v>0.76680000000000004</v>
      </c>
      <c r="S3" s="337">
        <v>0.76600000000000001</v>
      </c>
      <c r="T3" s="398">
        <v>0.77</v>
      </c>
      <c r="U3" s="398">
        <v>0.77</v>
      </c>
      <c r="V3" s="337">
        <v>0.77329999999999999</v>
      </c>
      <c r="W3" s="474" t="s">
        <v>824</v>
      </c>
      <c r="X3" s="44" t="s">
        <v>825</v>
      </c>
      <c r="Y3" s="45" t="s">
        <v>826</v>
      </c>
      <c r="Z3" s="318" t="s">
        <v>10</v>
      </c>
      <c r="AA3" s="319">
        <v>45706</v>
      </c>
      <c r="AB3" s="45" t="s">
        <v>864</v>
      </c>
    </row>
    <row r="4" spans="1:31" ht="224.4">
      <c r="A4" s="57" t="s">
        <v>44</v>
      </c>
      <c r="B4" s="57" t="s">
        <v>54</v>
      </c>
      <c r="C4" s="73" t="s">
        <v>184</v>
      </c>
      <c r="D4" s="59" t="s">
        <v>185</v>
      </c>
      <c r="E4" s="60" t="s">
        <v>20</v>
      </c>
      <c r="F4" s="59" t="s">
        <v>827</v>
      </c>
      <c r="G4" s="58" t="s">
        <v>187</v>
      </c>
      <c r="H4" s="73" t="s">
        <v>146</v>
      </c>
      <c r="I4" s="75" t="s">
        <v>188</v>
      </c>
      <c r="J4" s="62" t="s">
        <v>189</v>
      </c>
      <c r="K4" s="399"/>
      <c r="L4" s="399"/>
      <c r="M4" s="399"/>
      <c r="N4" s="400">
        <v>45926</v>
      </c>
      <c r="O4" s="399"/>
      <c r="P4" s="399"/>
      <c r="Q4" s="399"/>
      <c r="R4" s="77">
        <v>47.619</v>
      </c>
      <c r="S4" s="401"/>
      <c r="T4" s="399"/>
      <c r="U4" s="399"/>
      <c r="V4" s="427">
        <v>68.498000000000005</v>
      </c>
      <c r="W4" s="475" t="s">
        <v>902</v>
      </c>
      <c r="X4" s="58" t="s">
        <v>828</v>
      </c>
      <c r="Y4" s="436" t="s">
        <v>906</v>
      </c>
      <c r="Z4" s="77" t="s">
        <v>16</v>
      </c>
      <c r="AA4" s="328" t="s">
        <v>865</v>
      </c>
      <c r="AB4" s="419" t="s">
        <v>900</v>
      </c>
    </row>
    <row r="5" spans="1:31" ht="255">
      <c r="A5" s="57" t="s">
        <v>44</v>
      </c>
      <c r="B5" s="57" t="s">
        <v>54</v>
      </c>
      <c r="C5" s="73" t="s">
        <v>481</v>
      </c>
      <c r="D5" s="59" t="s">
        <v>829</v>
      </c>
      <c r="E5" s="60" t="s">
        <v>20</v>
      </c>
      <c r="F5" s="59" t="s">
        <v>194</v>
      </c>
      <c r="G5" s="58" t="s">
        <v>137</v>
      </c>
      <c r="H5" s="73" t="s">
        <v>154</v>
      </c>
      <c r="I5" s="58" t="s">
        <v>830</v>
      </c>
      <c r="J5" s="62" t="s">
        <v>196</v>
      </c>
      <c r="K5" s="399"/>
      <c r="L5" s="399"/>
      <c r="M5" s="399"/>
      <c r="N5" s="399"/>
      <c r="O5" s="399"/>
      <c r="P5" s="140">
        <v>0.90600000000000003</v>
      </c>
      <c r="Q5" s="399"/>
      <c r="R5" s="399"/>
      <c r="S5" s="402"/>
      <c r="T5" s="399"/>
      <c r="U5" s="399"/>
      <c r="V5" s="133">
        <v>0.88400000000000001</v>
      </c>
      <c r="W5" s="428" t="s">
        <v>831</v>
      </c>
      <c r="X5" s="403" t="s">
        <v>832</v>
      </c>
      <c r="Y5" s="127" t="s">
        <v>833</v>
      </c>
      <c r="Z5" s="77" t="s">
        <v>10</v>
      </c>
      <c r="AA5" s="429" t="s">
        <v>865</v>
      </c>
      <c r="AB5" s="430" t="s">
        <v>899</v>
      </c>
    </row>
    <row r="6" spans="1:31" ht="211.5" customHeight="1">
      <c r="A6" s="57" t="s">
        <v>27</v>
      </c>
      <c r="B6" s="59" t="s">
        <v>58</v>
      </c>
      <c r="C6" s="73" t="s">
        <v>834</v>
      </c>
      <c r="D6" s="59" t="s">
        <v>835</v>
      </c>
      <c r="E6" s="60" t="s">
        <v>14</v>
      </c>
      <c r="F6" s="59" t="s">
        <v>836</v>
      </c>
      <c r="G6" s="58" t="s">
        <v>137</v>
      </c>
      <c r="H6" s="73" t="s">
        <v>154</v>
      </c>
      <c r="I6" s="75" t="s">
        <v>195</v>
      </c>
      <c r="J6" s="62" t="s">
        <v>837</v>
      </c>
      <c r="K6" s="399"/>
      <c r="L6" s="399"/>
      <c r="M6" s="399"/>
      <c r="N6" s="399"/>
      <c r="O6" s="399"/>
      <c r="P6" s="64">
        <v>0.65</v>
      </c>
      <c r="Q6" s="399"/>
      <c r="R6" s="399"/>
      <c r="S6" s="402"/>
      <c r="T6" s="399"/>
      <c r="U6" s="399"/>
      <c r="V6" s="64">
        <v>0.9</v>
      </c>
      <c r="W6" s="462" t="s">
        <v>866</v>
      </c>
      <c r="X6" s="403" t="s">
        <v>832</v>
      </c>
      <c r="Y6" s="127" t="s">
        <v>838</v>
      </c>
      <c r="Z6" s="77" t="s">
        <v>10</v>
      </c>
      <c r="AA6" s="328">
        <v>45706</v>
      </c>
      <c r="AB6" s="430" t="s">
        <v>883</v>
      </c>
      <c r="AD6" s="432"/>
    </row>
    <row r="7" spans="1:31" ht="286.5" customHeight="1">
      <c r="A7" s="57" t="s">
        <v>27</v>
      </c>
      <c r="B7" s="59" t="s">
        <v>58</v>
      </c>
      <c r="C7" s="58" t="s">
        <v>839</v>
      </c>
      <c r="D7" s="436" t="s">
        <v>840</v>
      </c>
      <c r="E7" s="60" t="s">
        <v>26</v>
      </c>
      <c r="F7" s="59" t="s">
        <v>841</v>
      </c>
      <c r="G7" s="58" t="s">
        <v>187</v>
      </c>
      <c r="H7" s="73" t="s">
        <v>154</v>
      </c>
      <c r="I7" s="59" t="s">
        <v>842</v>
      </c>
      <c r="J7" s="62" t="s">
        <v>212</v>
      </c>
      <c r="K7" s="404"/>
      <c r="L7" s="404"/>
      <c r="M7" s="405"/>
      <c r="N7" s="399"/>
      <c r="O7" s="399"/>
      <c r="P7" s="434" t="s">
        <v>868</v>
      </c>
      <c r="Q7" s="399"/>
      <c r="R7" s="399"/>
      <c r="S7" s="406"/>
      <c r="T7" s="399"/>
      <c r="U7" s="399"/>
      <c r="V7" s="433" t="s">
        <v>867</v>
      </c>
      <c r="W7" s="476" t="s">
        <v>903</v>
      </c>
      <c r="X7" s="96" t="s">
        <v>832</v>
      </c>
      <c r="Y7" s="121" t="s">
        <v>843</v>
      </c>
      <c r="Z7" s="77" t="s">
        <v>10</v>
      </c>
      <c r="AA7" s="328">
        <v>45707</v>
      </c>
      <c r="AB7" s="419" t="s">
        <v>870</v>
      </c>
      <c r="AC7" s="95"/>
      <c r="AD7" s="95"/>
    </row>
    <row r="8" spans="1:31" ht="129.75" customHeight="1">
      <c r="A8" s="57" t="s">
        <v>27</v>
      </c>
      <c r="B8" s="59" t="s">
        <v>58</v>
      </c>
      <c r="C8" s="58" t="s">
        <v>213</v>
      </c>
      <c r="D8" s="59" t="s">
        <v>214</v>
      </c>
      <c r="E8" s="60" t="s">
        <v>20</v>
      </c>
      <c r="F8" s="59" t="s">
        <v>215</v>
      </c>
      <c r="G8" s="58" t="s">
        <v>137</v>
      </c>
      <c r="H8" s="73" t="s">
        <v>154</v>
      </c>
      <c r="I8" s="59" t="s">
        <v>181</v>
      </c>
      <c r="J8" s="96" t="s">
        <v>216</v>
      </c>
      <c r="K8" s="404"/>
      <c r="L8" s="404"/>
      <c r="M8" s="405"/>
      <c r="N8" s="399"/>
      <c r="O8" s="399"/>
      <c r="P8" s="345">
        <v>0.99309999999999998</v>
      </c>
      <c r="Q8" s="399"/>
      <c r="R8" s="399"/>
      <c r="S8" s="406"/>
      <c r="T8" s="399"/>
      <c r="U8" s="399"/>
      <c r="V8" s="345">
        <v>0.93179999999999996</v>
      </c>
      <c r="W8" s="476" t="s">
        <v>904</v>
      </c>
      <c r="X8" s="96" t="s">
        <v>844</v>
      </c>
      <c r="Y8" s="437" t="s">
        <v>901</v>
      </c>
      <c r="Z8" s="77" t="s">
        <v>10</v>
      </c>
      <c r="AA8" s="328">
        <v>45707</v>
      </c>
      <c r="AB8" s="419" t="s">
        <v>871</v>
      </c>
      <c r="AC8" s="95"/>
    </row>
    <row r="9" spans="1:31" ht="237.75" customHeight="1">
      <c r="A9" s="57" t="s">
        <v>27</v>
      </c>
      <c r="B9" s="59" t="s">
        <v>60</v>
      </c>
      <c r="C9" s="58" t="s">
        <v>217</v>
      </c>
      <c r="D9" s="59" t="s">
        <v>845</v>
      </c>
      <c r="E9" s="60" t="s">
        <v>14</v>
      </c>
      <c r="F9" s="59" t="s">
        <v>219</v>
      </c>
      <c r="G9" s="58" t="s">
        <v>137</v>
      </c>
      <c r="H9" s="58" t="s">
        <v>220</v>
      </c>
      <c r="I9" s="75" t="s">
        <v>221</v>
      </c>
      <c r="J9" s="96" t="s">
        <v>222</v>
      </c>
      <c r="K9" s="404"/>
      <c r="L9" s="404"/>
      <c r="M9" s="407">
        <v>0.95499999999999996</v>
      </c>
      <c r="N9" s="404"/>
      <c r="O9" s="404"/>
      <c r="P9" s="98">
        <v>0.94099999999999995</v>
      </c>
      <c r="Q9" s="404"/>
      <c r="R9" s="404"/>
      <c r="S9" s="75">
        <v>0.97899999999999998</v>
      </c>
      <c r="T9" s="404"/>
      <c r="U9" s="404"/>
      <c r="V9" s="58" t="s">
        <v>846</v>
      </c>
      <c r="W9" s="462" t="s">
        <v>847</v>
      </c>
      <c r="X9" s="96" t="s">
        <v>848</v>
      </c>
      <c r="Y9" s="121" t="s">
        <v>872</v>
      </c>
      <c r="Z9" s="77" t="s">
        <v>10</v>
      </c>
      <c r="AA9" s="328">
        <v>45707</v>
      </c>
      <c r="AB9" s="57" t="s">
        <v>873</v>
      </c>
    </row>
    <row r="10" spans="1:31" ht="157.5" customHeight="1">
      <c r="A10" s="57" t="s">
        <v>27</v>
      </c>
      <c r="B10" s="59" t="s">
        <v>60</v>
      </c>
      <c r="C10" s="58" t="s">
        <v>224</v>
      </c>
      <c r="D10" s="59" t="s">
        <v>225</v>
      </c>
      <c r="E10" s="60" t="s">
        <v>20</v>
      </c>
      <c r="F10" s="59" t="s">
        <v>226</v>
      </c>
      <c r="G10" s="58" t="s">
        <v>137</v>
      </c>
      <c r="H10" s="58" t="s">
        <v>227</v>
      </c>
      <c r="I10" s="75" t="s">
        <v>228</v>
      </c>
      <c r="J10" s="96" t="s">
        <v>849</v>
      </c>
      <c r="K10" s="399"/>
      <c r="L10" s="399"/>
      <c r="M10" s="399"/>
      <c r="N10" s="399"/>
      <c r="O10" s="399"/>
      <c r="P10" s="408">
        <v>0.79</v>
      </c>
      <c r="Q10" s="404"/>
      <c r="R10" s="404"/>
      <c r="S10" s="404"/>
      <c r="T10" s="404"/>
      <c r="U10" s="404"/>
      <c r="V10" s="66">
        <v>0.6</v>
      </c>
      <c r="W10" s="462" t="s">
        <v>850</v>
      </c>
      <c r="X10" s="96" t="s">
        <v>851</v>
      </c>
      <c r="Y10" s="62" t="s">
        <v>852</v>
      </c>
      <c r="Z10" s="77" t="s">
        <v>16</v>
      </c>
      <c r="AA10" s="328">
        <v>45707</v>
      </c>
      <c r="AB10" s="438" t="s">
        <v>874</v>
      </c>
    </row>
    <row r="11" spans="1:31" ht="183.6">
      <c r="A11" s="57" t="s">
        <v>27</v>
      </c>
      <c r="B11" s="59" t="s">
        <v>60</v>
      </c>
      <c r="C11" s="58" t="s">
        <v>230</v>
      </c>
      <c r="D11" s="59" t="s">
        <v>853</v>
      </c>
      <c r="E11" s="60" t="s">
        <v>20</v>
      </c>
      <c r="F11" s="59" t="s">
        <v>854</v>
      </c>
      <c r="G11" s="58" t="s">
        <v>137</v>
      </c>
      <c r="H11" s="58" t="s">
        <v>227</v>
      </c>
      <c r="I11" s="75" t="s">
        <v>228</v>
      </c>
      <c r="J11" s="96" t="s">
        <v>855</v>
      </c>
      <c r="K11" s="399"/>
      <c r="L11" s="399"/>
      <c r="M11" s="399"/>
      <c r="N11" s="399"/>
      <c r="O11" s="399"/>
      <c r="P11" s="408">
        <v>0.93</v>
      </c>
      <c r="Q11" s="404"/>
      <c r="R11" s="404"/>
      <c r="S11" s="404"/>
      <c r="T11" s="404"/>
      <c r="U11" s="404"/>
      <c r="V11" s="97">
        <v>0.91</v>
      </c>
      <c r="W11" s="477" t="s">
        <v>856</v>
      </c>
      <c r="X11" s="409" t="s">
        <v>857</v>
      </c>
      <c r="Y11" s="410" t="s">
        <v>875</v>
      </c>
      <c r="Z11" s="77" t="s">
        <v>10</v>
      </c>
      <c r="AA11" s="328">
        <v>45707</v>
      </c>
      <c r="AB11" s="59" t="s">
        <v>876</v>
      </c>
    </row>
    <row r="12" spans="1:31" ht="11.25" customHeight="1">
      <c r="A12" s="153"/>
      <c r="B12" s="154"/>
      <c r="C12" s="155">
        <f>COUNTA(C3:C11)</f>
        <v>9</v>
      </c>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1" ht="11.25" customHeight="1">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1" ht="11.25" customHeight="1">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1" ht="11.25" customHeight="1">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1" ht="11.25" customHeight="1">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352"/>
      <c r="Z49" s="153"/>
      <c r="AA49" s="153"/>
    </row>
    <row r="50" spans="1:27" ht="11.25" customHeight="1">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1.25" customHeight="1">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c r="AA219" s="153"/>
    </row>
    <row r="220" spans="1:27" ht="15.75" customHeight="1"/>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autoFilter ref="A2:AE11" xr:uid="{00000000-0009-0000-0000-000012000000}"/>
  <mergeCells count="4">
    <mergeCell ref="A1:J1"/>
    <mergeCell ref="K1:W1"/>
    <mergeCell ref="X1:Y1"/>
    <mergeCell ref="Z1:AB1"/>
  </mergeCells>
  <conditionalFormatting sqref="Z3:Z11">
    <cfRule type="containsText" dxfId="1" priority="1" operator="containsText" text="NO">
      <formula>NOT(ISERROR(SEARCH(("NO"),(Z3))))</formula>
    </cfRule>
    <cfRule type="containsText" dxfId="0" priority="2" operator="containsText" text="SI">
      <formula>NOT(ISERROR(SEARCH(("SI"),(Z3))))</formula>
    </cfRule>
  </conditionalFormatting>
  <hyperlinks>
    <hyperlink ref="W3" r:id="rId1" xr:uid="{00000000-0004-0000-1200-000000000000}"/>
    <hyperlink ref="W4" r:id="rId2" xr:uid="{00000000-0004-0000-1200-000001000000}"/>
    <hyperlink ref="W6" r:id="rId3" xr:uid="{00000000-0004-0000-1200-000002000000}"/>
    <hyperlink ref="W7" r:id="rId4" location="gid=1422592402" xr:uid="{00000000-0004-0000-1200-000003000000}"/>
    <hyperlink ref="W8" r:id="rId5" location="gid=27297572" xr:uid="{00000000-0004-0000-1200-000004000000}"/>
    <hyperlink ref="W9" r:id="rId6" xr:uid="{00000000-0004-0000-1200-000005000000}"/>
    <hyperlink ref="W10" r:id="rId7" xr:uid="{00000000-0004-0000-1200-000006000000}"/>
    <hyperlink ref="W11" r:id="rId8" xr:uid="{00000000-0004-0000-1200-000007000000}"/>
  </hyperlinks>
  <pageMargins left="0.7" right="0.7" top="0.75" bottom="0.75" header="0" footer="0"/>
  <pageSetup orientation="landscape" r:id="rId9"/>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200-000000000000}">
          <x14:formula1>
            <xm:f>Listados!$F$2:$F$4</xm:f>
          </x14:formula1>
          <xm:sqref>Z3:Z11</xm:sqref>
        </x14:dataValidation>
        <x14:dataValidation type="list" allowBlank="1" showErrorMessage="1" xr:uid="{00000000-0002-0000-1200-000001000000}">
          <x14:formula1>
            <xm:f>Listados!$D$2:$D$5</xm:f>
          </x14:formula1>
          <xm:sqref>E3:E11</xm:sqref>
        </x14:dataValidation>
        <x14:dataValidation type="list" allowBlank="1" showErrorMessage="1" xr:uid="{00000000-0002-0000-1200-000002000000}">
          <x14:formula1>
            <xm:f>Listados!$A$2:$A$18</xm:f>
          </x14:formula1>
          <xm:sqref>A3:A11</xm:sqref>
        </x14:dataValidation>
        <x14:dataValidation type="list" allowBlank="1" showErrorMessage="1" xr:uid="{00000000-0002-0000-1200-000003000000}">
          <x14:formula1>
            <xm:f>Listados!$B$2:$B$30</xm:f>
          </x14:formula1>
          <xm:sqref>B3:B11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Listados</vt:lpstr>
      <vt:lpstr>Estadística a marzo</vt:lpstr>
      <vt:lpstr>Base de datos Indicadores ICANH</vt:lpstr>
      <vt:lpstr>Consolidado sept-23</vt:lpstr>
      <vt:lpstr>Control de Cambios</vt:lpstr>
      <vt:lpstr>Cooperación - Dirección</vt:lpstr>
      <vt:lpstr>Planeación</vt:lpstr>
      <vt:lpstr>Gestión Financiera</vt:lpstr>
      <vt:lpstr>Gestión del TH</vt:lpstr>
      <vt:lpstr>Gestión Admon y Logística</vt:lpstr>
      <vt:lpstr>Gestión Contractual</vt:lpstr>
      <vt:lpstr>Gestión Documental y Corresp</vt:lpstr>
      <vt:lpstr>Gestión TI</vt:lpstr>
      <vt:lpstr>Evaluación y Control</vt:lpstr>
      <vt:lpstr>Gestión Jurídica</vt:lpstr>
      <vt:lpstr>Control Disciplinario</vt:lpstr>
      <vt:lpstr>Gestión Patrimonio</vt:lpstr>
      <vt:lpstr>Investigación y Publicación</vt:lpstr>
      <vt:lpstr>Apropia y Relacionamiento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AleyCla</dc:creator>
  <cp:lastModifiedBy>Claudia Cristina Castillo Iregui</cp:lastModifiedBy>
  <dcterms:created xsi:type="dcterms:W3CDTF">2023-02-13T20:28:18Z</dcterms:created>
  <dcterms:modified xsi:type="dcterms:W3CDTF">2026-03-16T15:03:03Z</dcterms:modified>
</cp:coreProperties>
</file>