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R37" i="1" l="1"/>
  <c r="Q37" i="1"/>
  <c r="P37" i="1"/>
  <c r="R33" i="1"/>
  <c r="Q33" i="1"/>
  <c r="R40" i="1"/>
  <c r="H15" i="1"/>
  <c r="L15" i="1"/>
  <c r="M18" i="1"/>
  <c r="L18" i="1"/>
  <c r="K18" i="1"/>
  <c r="J18" i="1"/>
  <c r="I24" i="1" l="1"/>
  <c r="J24" i="1"/>
  <c r="K24" i="1"/>
  <c r="L24" i="1"/>
  <c r="M24" i="1"/>
  <c r="N24" i="1"/>
  <c r="O24" i="1"/>
  <c r="H24" i="1"/>
  <c r="I36" i="1" l="1"/>
  <c r="J36" i="1"/>
  <c r="K36" i="1"/>
  <c r="L36" i="1"/>
  <c r="M36" i="1"/>
  <c r="N36" i="1"/>
  <c r="O36" i="1"/>
  <c r="H36" i="1"/>
  <c r="I29" i="1"/>
  <c r="J29" i="1"/>
  <c r="K29" i="1"/>
  <c r="L29" i="1"/>
  <c r="M29" i="1"/>
  <c r="N29" i="1"/>
  <c r="O29" i="1"/>
  <c r="H29" i="1"/>
  <c r="I18" i="1"/>
  <c r="N18" i="1"/>
  <c r="O18" i="1"/>
  <c r="H18" i="1"/>
  <c r="I15" i="1"/>
  <c r="J15" i="1"/>
  <c r="K15" i="1"/>
  <c r="M15" i="1"/>
  <c r="N15" i="1"/>
  <c r="O15" i="1"/>
  <c r="P31" i="1" l="1"/>
  <c r="I30" i="1"/>
  <c r="I37" i="1" s="1"/>
  <c r="H30" i="1"/>
  <c r="H37" i="1" s="1"/>
  <c r="N30" i="1"/>
  <c r="N37" i="1" s="1"/>
  <c r="L30" i="1"/>
  <c r="P21" i="1" s="1"/>
  <c r="K30" i="1"/>
  <c r="K37" i="1" s="1"/>
  <c r="O30" i="1"/>
  <c r="M30" i="1"/>
  <c r="J30" i="1"/>
  <c r="J37" i="1" s="1"/>
  <c r="R21" i="1" l="1"/>
  <c r="M37" i="1"/>
  <c r="Q21" i="1"/>
  <c r="O37" i="1"/>
  <c r="L37" i="1"/>
</calcChain>
</file>

<file path=xl/sharedStrings.xml><?xml version="1.0" encoding="utf-8"?>
<sst xmlns="http://schemas.openxmlformats.org/spreadsheetml/2006/main" count="208" uniqueCount="75">
  <si>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</si>
  <si>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</si>
  <si>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</si>
  <si>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</si>
  <si>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</si>
  <si>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</si>
  <si>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</si>
  <si>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</si>
  <si>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</si>
  <si>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FUENTE</t>
  </si>
  <si>
    <t>REC</t>
  </si>
  <si>
    <t>SIT</t>
  </si>
  <si>
    <t>DESCRIPCION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</si>
  <si>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</si>
  <si>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</si>
  <si>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</si>
  <si>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</si>
  <si>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</si>
  <si>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</si>
  <si>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</si>
  <si>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</si>
  <si>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</si>
  <si>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</si>
  <si>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</si>
  <si>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</si>
  <si>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</si>
  <si>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</si>
  <si>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</si>
  <si>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</si>
  <si>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</si>
  <si>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</si>
  <si>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</si>
  <si>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</si>
  <si>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</si>
  <si>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</si>
  <si>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</si>
  <si>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</si>
  <si>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A-03-11-07-004</t>
  </si>
  <si>
    <t>11</t>
  </si>
  <si>
    <t>A RTVC Y ORGANIZACIONES REGIONALES DE TELEVISIÓN - LEY 14 DE 1991 (ART 21)</t>
  </si>
  <si>
    <t>A-08-01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</si>
  <si>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</si>
  <si>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</si>
  <si>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</si>
  <si>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</si>
  <si>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</si>
  <si>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</si>
  <si>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</si>
  <si>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MULTAS, SANCIONES E INTERESES DE MORA</t>
  </si>
  <si>
    <t>C-3302-1603-8-20302B</t>
  </si>
  <si>
    <t>2. SEGURIDAD HUMANA Y JUSTICIA SOCIAL / B. RECONOCIMIENTO, SALVAGUARDIA Y FOMENTO DE LA MEMORIA VIVA, EL PATRIMONIO, LAS CULTURAS Y LOS SABERES</t>
  </si>
  <si>
    <t>21</t>
  </si>
  <si>
    <t>25</t>
  </si>
  <si>
    <t>C-3399-1603-3-20302B</t>
  </si>
  <si>
    <t xml:space="preserve">INFORME DE EJECUCIÓN PRESUPUESTAL AGREGADA  - PRIMER TRIMESTRE 2026 </t>
  </si>
  <si>
    <t>* APROPIACIÓN  VIGENTE</t>
  </si>
  <si>
    <t>*CDP</t>
  </si>
  <si>
    <t>*COMPROMISO</t>
  </si>
  <si>
    <t>*OBLIGACION</t>
  </si>
  <si>
    <t>*PAGOS</t>
  </si>
  <si>
    <t xml:space="preserve">SUBTOTAL GASTOS DE PERSONAL </t>
  </si>
  <si>
    <t xml:space="preserve">SUBTOTAL ADQUISICIÓN DE BIENES Y SERVICIOS </t>
  </si>
  <si>
    <t xml:space="preserve">TOTAL INVERSION </t>
  </si>
  <si>
    <t xml:space="preserve">TOTAL PRESUPUESTO </t>
  </si>
  <si>
    <t xml:space="preserve">TOTAL FUNCIONAMIENTO </t>
  </si>
  <si>
    <t>SUBTOTAL TRANSFERENCIAS</t>
  </si>
  <si>
    <t>SUBTOTAL GASTOS POR TRIBUTOS, MULTAS, SANCIONES E INTERESES DE MORA</t>
  </si>
  <si>
    <t>% COMPROMISO</t>
  </si>
  <si>
    <t>% OBLIGACIÓN</t>
  </si>
  <si>
    <t>%PAGOS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</si>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</sst>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9"/>
      <color rgb="FF000000"/>
      <name val="Times New Roman"/>
      <family val="1"/>
    </font>
    <font>
      <b/>
      <sz val="14"/>
      <color theme="1"/>
      <name val="Calibri"/>
      <family val="2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8" fillId="0" borderId="0" xfId="0" applyFont="1" applyFill="1" applyBorder="1"/>
    <xf numFmtId="0" fontId="9" fillId="2" borderId="1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0" fillId="0" borderId="0" xfId="0" applyFont="1" applyAlignment="1"/>
    <xf numFmtId="0" fontId="9" fillId="3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0" fontId="3" fillId="7" borderId="1" xfId="0" applyNumberFormat="1" applyFont="1" applyFill="1" applyBorder="1" applyAlignment="1">
      <alignment horizontal="center" vertical="center" wrapText="1" readingOrder="1"/>
    </xf>
    <xf numFmtId="0" fontId="3" fillId="7" borderId="1" xfId="0" applyNumberFormat="1" applyFont="1" applyFill="1" applyBorder="1" applyAlignment="1">
      <alignment horizontal="left" vertical="center" wrapText="1" readingOrder="1"/>
    </xf>
    <xf numFmtId="0" fontId="3" fillId="7" borderId="1" xfId="0" applyNumberFormat="1" applyFont="1" applyFill="1" applyBorder="1" applyAlignment="1">
      <alignment vertical="center" wrapText="1" readingOrder="1"/>
    </xf>
    <xf numFmtId="0" fontId="1" fillId="7" borderId="0" xfId="0" applyFont="1" applyFill="1" applyBorder="1"/>
    <xf numFmtId="0" fontId="9" fillId="8" borderId="1" xfId="0" applyFont="1" applyFill="1" applyBorder="1" applyAlignment="1">
      <alignment horizontal="left" vertical="center" wrapText="1" readingOrder="1"/>
    </xf>
    <xf numFmtId="164" fontId="11" fillId="7" borderId="1" xfId="0" applyNumberFormat="1" applyFont="1" applyFill="1" applyBorder="1" applyAlignment="1">
      <alignment horizontal="right" vertical="center" wrapText="1" readingOrder="1"/>
    </xf>
    <xf numFmtId="0" fontId="1" fillId="9" borderId="0" xfId="0" applyFont="1" applyFill="1" applyBorder="1"/>
    <xf numFmtId="0" fontId="2" fillId="8" borderId="1" xfId="0" applyFont="1" applyFill="1" applyBorder="1" applyAlignment="1">
      <alignment horizontal="left" vertical="center" wrapText="1" readingOrder="1"/>
    </xf>
    <xf numFmtId="0" fontId="3" fillId="11" borderId="1" xfId="0" applyNumberFormat="1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left" vertical="center" wrapText="1" readingOrder="1"/>
    </xf>
    <xf numFmtId="0" fontId="3" fillId="13" borderId="1" xfId="0" applyNumberFormat="1" applyFont="1" applyFill="1" applyBorder="1" applyAlignment="1">
      <alignment horizontal="center" vertical="center" wrapText="1" readingOrder="1"/>
    </xf>
    <xf numFmtId="0" fontId="12" fillId="14" borderId="1" xfId="0" applyFont="1" applyFill="1" applyBorder="1" applyAlignment="1">
      <alignment horizontal="left" vertical="center" wrapText="1" readingOrder="1"/>
    </xf>
    <xf numFmtId="0" fontId="3" fillId="13" borderId="1" xfId="0" applyNumberFormat="1" applyFont="1" applyFill="1" applyBorder="1" applyAlignment="1">
      <alignment horizontal="left" vertical="center" wrapText="1" readingOrder="1"/>
    </xf>
    <xf numFmtId="0" fontId="3" fillId="13" borderId="1" xfId="0" applyNumberFormat="1" applyFont="1" applyFill="1" applyBorder="1" applyAlignment="1">
      <alignment vertical="center" wrapText="1" readingOrder="1"/>
    </xf>
    <xf numFmtId="0" fontId="3" fillId="11" borderId="1" xfId="0" applyNumberFormat="1" applyFont="1" applyFill="1" applyBorder="1" applyAlignment="1">
      <alignment horizontal="left" vertical="center" wrapText="1" readingOrder="1"/>
    </xf>
    <xf numFmtId="0" fontId="3" fillId="11" borderId="1" xfId="0" applyNumberFormat="1" applyFont="1" applyFill="1" applyBorder="1" applyAlignment="1">
      <alignment vertical="center" wrapText="1" readingOrder="1"/>
    </xf>
    <xf numFmtId="0" fontId="12" fillId="10" borderId="1" xfId="0" applyFont="1" applyFill="1" applyBorder="1" applyAlignment="1">
      <alignment horizontal="left" vertical="center" wrapText="1" readingOrder="1"/>
    </xf>
    <xf numFmtId="0" fontId="9" fillId="7" borderId="1" xfId="0" applyFont="1" applyFill="1" applyBorder="1" applyAlignment="1">
      <alignment horizontal="left" vertical="center" wrapText="1" readingOrder="1"/>
    </xf>
    <xf numFmtId="164" fontId="11" fillId="11" borderId="1" xfId="0" applyNumberFormat="1" applyFont="1" applyFill="1" applyBorder="1" applyAlignment="1">
      <alignment horizontal="righ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4" fillId="0" borderId="2" xfId="0" applyFont="1" applyBorder="1"/>
    <xf numFmtId="0" fontId="14" fillId="0" borderId="3" xfId="0" applyFont="1" applyBorder="1"/>
    <xf numFmtId="9" fontId="15" fillId="0" borderId="2" xfId="0" applyNumberFormat="1" applyFont="1" applyBorder="1" applyAlignment="1">
      <alignment horizontal="center"/>
    </xf>
    <xf numFmtId="9" fontId="15" fillId="0" borderId="2" xfId="1" applyFont="1" applyBorder="1" applyAlignment="1">
      <alignment horizontal="center"/>
    </xf>
    <xf numFmtId="0" fontId="5" fillId="2" borderId="0" xfId="0" applyFont="1" applyFill="1" applyBorder="1"/>
    <xf numFmtId="0" fontId="16" fillId="0" borderId="0" xfId="0" applyFont="1"/>
    <xf numFmtId="0" fontId="5" fillId="3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5" fillId="15" borderId="0" xfId="0" applyFont="1" applyFill="1" applyBorder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164" fontId="17" fillId="13" borderId="1" xfId="0" applyNumberFormat="1" applyFont="1" applyFill="1" applyBorder="1" applyAlignment="1">
      <alignment horizontal="right" vertical="center" wrapText="1" readingOrder="1"/>
    </xf>
    <xf numFmtId="164" fontId="13" fillId="11" borderId="1" xfId="0" applyNumberFormat="1" applyFont="1" applyFill="1" applyBorder="1" applyAlignment="1">
      <alignment horizontal="right" vertical="center" wrapText="1" readingOrder="1"/>
    </xf>
    <xf numFmtId="164" fontId="3" fillId="0" borderId="6" xfId="0" applyNumberFormat="1" applyFont="1" applyFill="1" applyBorder="1" applyAlignment="1">
      <alignment horizontal="right" vertical="center" wrapText="1" readingOrder="1"/>
    </xf>
    <xf numFmtId="9" fontId="9" fillId="0" borderId="5" xfId="1" applyFont="1" applyBorder="1" applyAlignment="1">
      <alignment horizontal="center" wrapText="1" readingOrder="1"/>
    </xf>
    <xf numFmtId="9" fontId="7" fillId="0" borderId="2" xfId="1" applyFont="1" applyBorder="1" applyAlignment="1">
      <alignment horizontal="center" vertical="center"/>
    </xf>
    <xf numFmtId="9" fontId="6" fillId="0" borderId="3" xfId="1" applyFont="1" applyBorder="1" applyAlignment="1">
      <alignment horizontal="center"/>
    </xf>
    <xf numFmtId="9" fontId="7" fillId="0" borderId="7" xfId="1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628650</xdr:colOff>
      <xdr:row>0</xdr:row>
      <xdr:rowOff>66675</xdr:rowOff>
    </xdr:from>
    <xdr:ext cx="4486275" cy="1514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11275" y="66675"/>
          <a:ext cx="4486275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X58"/>
  <sheetViews>
    <sheetView showGridLines="0" tabSelected="1" topLeftCell="A4" workbookViewId="0">
      <selection activeCell="V20" sqref="V20"/>
    </sheetView>
  </sheetViews>
  <sheetFormatPr baseColWidth="10" defaultRowHeight="15" x14ac:dyDescent="0.25"/>
  <cols>
    <col min="1" max="1" width="13.42578125" customWidth="1"/>
    <col min="2" max="2" width="24.5703125" customWidth="1"/>
    <col min="3" max="3" width="15.42578125" customWidth="1"/>
    <col min="4" max="4" width="9.5703125" customWidth="1"/>
    <col min="5" max="5" width="8" customWidth="1"/>
    <col min="6" max="6" width="9.5703125" customWidth="1"/>
    <col min="7" max="7" width="25.85546875" customWidth="1"/>
    <col min="8" max="8" width="22.5703125" customWidth="1"/>
    <col min="9" max="9" width="20.85546875" customWidth="1"/>
    <col min="10" max="10" width="27.5703125" customWidth="1"/>
    <col min="11" max="11" width="19.42578125" customWidth="1"/>
    <col min="12" max="12" width="22.140625" customWidth="1"/>
    <col min="13" max="13" width="22.5703125" customWidth="1"/>
    <col min="14" max="14" width="20.85546875" customWidth="1"/>
    <col min="15" max="15" width="21" customWidth="1"/>
    <col min="16" max="16" width="15.85546875" customWidth="1"/>
    <col min="17" max="17" width="14" customWidth="1"/>
    <col min="18" max="18" width="14.85546875" customWidth="1"/>
  </cols>
  <sheetData>
    <row r="3" spans="1:154" ht="18.75" x14ac:dyDescent="0.3">
      <c r="D3" s="9"/>
      <c r="E3" s="9"/>
      <c r="F3" s="9"/>
      <c r="G3" s="9"/>
    </row>
    <row r="4" spans="1:154" x14ac:dyDescent="0.25">
      <c r="D4" s="8"/>
      <c r="E4" s="8"/>
      <c r="F4" s="8"/>
      <c r="G4" s="8"/>
    </row>
    <row r="5" spans="1:154" ht="18.75" x14ac:dyDescent="0.3">
      <c r="D5" s="8"/>
      <c r="E5" s="11" t="s">
        <v>54</v>
      </c>
      <c r="F5" s="12"/>
      <c r="G5" s="12"/>
      <c r="H5" s="12"/>
      <c r="I5" s="12"/>
      <c r="L5" s="12"/>
    </row>
    <row r="6" spans="1:154" x14ac:dyDescent="0.25">
      <c r="D6" s="8"/>
      <c r="E6" s="8"/>
      <c r="F6" s="8"/>
      <c r="G6" s="8"/>
    </row>
    <row r="7" spans="1:154" x14ac:dyDescent="0.25">
      <c r="D7" s="8"/>
      <c r="E7" s="8"/>
      <c r="F7" s="8"/>
      <c r="G7" s="8"/>
    </row>
    <row r="8" spans="1:154" x14ac:dyDescent="0.25">
      <c r="A8" s="1" t="s">
        <v>0</v>
      </c>
      <c r="B8" s="2">
        <v>2026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</row>
    <row r="9" spans="1:154" x14ac:dyDescent="0.25">
      <c r="A9" s="1" t="s">
        <v>2</v>
      </c>
      <c r="B9" s="1" t="s">
        <v>3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</row>
    <row r="10" spans="1:154" x14ac:dyDescent="0.25">
      <c r="A10" s="1" t="s">
        <v>4</v>
      </c>
      <c r="B10" s="1" t="s">
        <v>5</v>
      </c>
      <c r="C10" s="3" t="s">
        <v>1</v>
      </c>
      <c r="D10" s="3" t="s">
        <v>1</v>
      </c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3" t="s">
        <v>1</v>
      </c>
      <c r="K10" s="3" t="s">
        <v>1</v>
      </c>
      <c r="L10" s="3" t="s">
        <v>1</v>
      </c>
      <c r="M10" s="3" t="s">
        <v>1</v>
      </c>
      <c r="N10" s="3" t="s">
        <v>1</v>
      </c>
      <c r="O10" s="3" t="s">
        <v>1</v>
      </c>
    </row>
    <row r="11" spans="1:154" ht="42.75" customHeight="1" x14ac:dyDescent="0.25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  <c r="G11" s="1" t="s">
        <v>12</v>
      </c>
      <c r="H11" s="10" t="s">
        <v>55</v>
      </c>
      <c r="I11" s="1" t="s">
        <v>13</v>
      </c>
      <c r="J11" s="13" t="s">
        <v>56</v>
      </c>
      <c r="K11" s="1" t="s">
        <v>14</v>
      </c>
      <c r="L11" s="14" t="s">
        <v>57</v>
      </c>
      <c r="M11" s="15" t="s">
        <v>58</v>
      </c>
      <c r="N11" s="1" t="s">
        <v>15</v>
      </c>
      <c r="O11" s="16" t="s">
        <v>59</v>
      </c>
      <c r="P11" s="36" t="s">
        <v>67</v>
      </c>
      <c r="Q11" s="36" t="s">
        <v>68</v>
      </c>
      <c r="R11" s="36" t="s">
        <v>69</v>
      </c>
    </row>
    <row r="12" spans="1:154" ht="29.25" customHeight="1" x14ac:dyDescent="0.25">
      <c r="A12" s="4" t="s">
        <v>16</v>
      </c>
      <c r="B12" s="5" t="s">
        <v>17</v>
      </c>
      <c r="C12" s="6" t="s">
        <v>18</v>
      </c>
      <c r="D12" s="4" t="s">
        <v>19</v>
      </c>
      <c r="E12" s="4" t="s">
        <v>20</v>
      </c>
      <c r="F12" s="4" t="s">
        <v>21</v>
      </c>
      <c r="G12" s="5" t="s">
        <v>22</v>
      </c>
      <c r="H12" s="7">
        <v>15933225767</v>
      </c>
      <c r="I12" s="7">
        <v>0</v>
      </c>
      <c r="J12" s="7">
        <v>15933225767</v>
      </c>
      <c r="K12" s="7">
        <v>0</v>
      </c>
      <c r="L12" s="7">
        <v>3106308956</v>
      </c>
      <c r="M12" s="7">
        <v>3097548475</v>
      </c>
      <c r="N12" s="7">
        <v>3097548475</v>
      </c>
      <c r="O12" s="7">
        <v>3097548475</v>
      </c>
      <c r="P12" s="47"/>
      <c r="Q12" s="37"/>
      <c r="R12" s="37"/>
    </row>
    <row r="13" spans="1:154" ht="30.75" customHeight="1" x14ac:dyDescent="0.25">
      <c r="A13" s="4" t="s">
        <v>16</v>
      </c>
      <c r="B13" s="5" t="s">
        <v>17</v>
      </c>
      <c r="C13" s="6" t="s">
        <v>23</v>
      </c>
      <c r="D13" s="4" t="s">
        <v>19</v>
      </c>
      <c r="E13" s="4" t="s">
        <v>20</v>
      </c>
      <c r="F13" s="4" t="s">
        <v>21</v>
      </c>
      <c r="G13" s="5" t="s">
        <v>24</v>
      </c>
      <c r="H13" s="7">
        <v>5702283524</v>
      </c>
      <c r="I13" s="7">
        <v>0</v>
      </c>
      <c r="J13" s="7">
        <v>5702283524</v>
      </c>
      <c r="K13" s="7">
        <v>0</v>
      </c>
      <c r="L13" s="7">
        <v>1232358188</v>
      </c>
      <c r="M13" s="7">
        <v>1231628148</v>
      </c>
      <c r="N13" s="7">
        <v>1231628148</v>
      </c>
      <c r="O13" s="7">
        <v>1231628148</v>
      </c>
      <c r="P13" s="48"/>
      <c r="Q13" s="37"/>
      <c r="R13" s="37"/>
    </row>
    <row r="14" spans="1:154" ht="33.75" x14ac:dyDescent="0.25">
      <c r="A14" s="4" t="s">
        <v>16</v>
      </c>
      <c r="B14" s="5" t="s">
        <v>17</v>
      </c>
      <c r="C14" s="6" t="s">
        <v>25</v>
      </c>
      <c r="D14" s="4" t="s">
        <v>19</v>
      </c>
      <c r="E14" s="4" t="s">
        <v>20</v>
      </c>
      <c r="F14" s="4" t="s">
        <v>21</v>
      </c>
      <c r="G14" s="5" t="s">
        <v>26</v>
      </c>
      <c r="H14" s="7">
        <v>1450835430</v>
      </c>
      <c r="I14" s="7">
        <v>0</v>
      </c>
      <c r="J14" s="7">
        <v>1450835430</v>
      </c>
      <c r="K14" s="7">
        <v>0</v>
      </c>
      <c r="L14" s="7">
        <v>138724628</v>
      </c>
      <c r="M14" s="7">
        <v>132119882</v>
      </c>
      <c r="N14" s="7">
        <v>132119882</v>
      </c>
      <c r="O14" s="7">
        <v>132119882</v>
      </c>
      <c r="P14" s="37"/>
      <c r="Q14" s="37"/>
      <c r="R14" s="37"/>
    </row>
    <row r="15" spans="1:154" s="20" customFormat="1" ht="20.25" customHeight="1" x14ac:dyDescent="0.25">
      <c r="A15" s="17"/>
      <c r="B15" s="18"/>
      <c r="C15" s="19"/>
      <c r="D15" s="17"/>
      <c r="E15" s="17"/>
      <c r="F15" s="17"/>
      <c r="G15" s="21" t="s">
        <v>60</v>
      </c>
      <c r="H15" s="22">
        <f>+H12+H13+H14</f>
        <v>23086344721</v>
      </c>
      <c r="I15" s="22">
        <f t="shared" ref="I15:O15" si="0">+I12+I13+I14</f>
        <v>0</v>
      </c>
      <c r="J15" s="22">
        <f t="shared" si="0"/>
        <v>23086344721</v>
      </c>
      <c r="K15" s="22">
        <f t="shared" si="0"/>
        <v>0</v>
      </c>
      <c r="L15" s="22">
        <f>+L12+L13+L14</f>
        <v>4477391772</v>
      </c>
      <c r="M15" s="22">
        <f t="shared" si="0"/>
        <v>4461296505</v>
      </c>
      <c r="N15" s="22">
        <f t="shared" si="0"/>
        <v>4461296505</v>
      </c>
      <c r="O15" s="22">
        <f t="shared" si="0"/>
        <v>4461296505</v>
      </c>
      <c r="P15" s="37"/>
      <c r="Q15" s="37"/>
      <c r="R15" s="37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</row>
    <row r="16" spans="1:154" ht="30.75" customHeight="1" x14ac:dyDescent="0.25">
      <c r="A16" s="4" t="s">
        <v>16</v>
      </c>
      <c r="B16" s="5" t="s">
        <v>17</v>
      </c>
      <c r="C16" s="6" t="s">
        <v>27</v>
      </c>
      <c r="D16" s="4" t="s">
        <v>19</v>
      </c>
      <c r="E16" s="4" t="s">
        <v>20</v>
      </c>
      <c r="F16" s="4" t="s">
        <v>21</v>
      </c>
      <c r="G16" s="5" t="s">
        <v>28</v>
      </c>
      <c r="H16" s="7">
        <v>1803485220</v>
      </c>
      <c r="I16" s="7">
        <v>0</v>
      </c>
      <c r="J16" s="7">
        <v>1653672227.7</v>
      </c>
      <c r="K16" s="7">
        <v>149812992.30000001</v>
      </c>
      <c r="L16" s="7">
        <v>1201201138.46</v>
      </c>
      <c r="M16" s="7">
        <v>782079201.35000002</v>
      </c>
      <c r="N16" s="7">
        <v>782079201.35000002</v>
      </c>
      <c r="O16" s="7">
        <v>782079201.35000002</v>
      </c>
      <c r="P16" s="37"/>
      <c r="Q16" s="37"/>
      <c r="R16" s="37"/>
    </row>
    <row r="17" spans="1:18" ht="22.5" x14ac:dyDescent="0.25">
      <c r="A17" s="4" t="s">
        <v>16</v>
      </c>
      <c r="B17" s="5" t="s">
        <v>17</v>
      </c>
      <c r="C17" s="6" t="s">
        <v>27</v>
      </c>
      <c r="D17" s="4" t="s">
        <v>29</v>
      </c>
      <c r="E17" s="4" t="s">
        <v>30</v>
      </c>
      <c r="F17" s="4" t="s">
        <v>21</v>
      </c>
      <c r="G17" s="5" t="s">
        <v>28</v>
      </c>
      <c r="H17" s="7">
        <v>2529219013</v>
      </c>
      <c r="I17" s="7">
        <v>0</v>
      </c>
      <c r="J17" s="7">
        <v>2504058332.8400002</v>
      </c>
      <c r="K17" s="7">
        <v>25160680.16</v>
      </c>
      <c r="L17" s="7">
        <v>938299863.96000004</v>
      </c>
      <c r="M17" s="7">
        <v>54087765.840000004</v>
      </c>
      <c r="N17" s="7">
        <v>54087765.840000004</v>
      </c>
      <c r="O17" s="7">
        <v>54087765.840000004</v>
      </c>
      <c r="P17" s="37"/>
      <c r="Q17" s="37"/>
      <c r="R17" s="37"/>
    </row>
    <row r="18" spans="1:18" ht="18.75" customHeight="1" x14ac:dyDescent="0.25">
      <c r="A18" s="17"/>
      <c r="B18" s="18"/>
      <c r="C18" s="19"/>
      <c r="D18" s="17"/>
      <c r="E18" s="17"/>
      <c r="F18" s="17"/>
      <c r="G18" s="24" t="s">
        <v>61</v>
      </c>
      <c r="H18" s="22">
        <f>SUM(H16:H17)</f>
        <v>4332704233</v>
      </c>
      <c r="I18" s="22">
        <f t="shared" ref="I18:O18" si="1">SUM(I16:I17)</f>
        <v>0</v>
      </c>
      <c r="J18" s="22">
        <f>SUM(J16:J17)</f>
        <v>4157730560.54</v>
      </c>
      <c r="K18" s="22">
        <f>SUM(K16:K17)</f>
        <v>174973672.46000001</v>
      </c>
      <c r="L18" s="22">
        <f>SUM(L16:L17)</f>
        <v>2139501002.4200001</v>
      </c>
      <c r="M18" s="22">
        <f>SUM(M16:M17)</f>
        <v>836166967.19000006</v>
      </c>
      <c r="N18" s="22">
        <f t="shared" si="1"/>
        <v>836166967.19000006</v>
      </c>
      <c r="O18" s="22">
        <f t="shared" si="1"/>
        <v>836166967.19000006</v>
      </c>
      <c r="P18" s="37"/>
      <c r="Q18" s="37"/>
      <c r="R18" s="37"/>
    </row>
    <row r="19" spans="1:18" ht="33.75" x14ac:dyDescent="0.25">
      <c r="A19" s="4" t="s">
        <v>16</v>
      </c>
      <c r="B19" s="5" t="s">
        <v>17</v>
      </c>
      <c r="C19" s="6" t="s">
        <v>31</v>
      </c>
      <c r="D19" s="4" t="s">
        <v>29</v>
      </c>
      <c r="E19" s="4" t="s">
        <v>30</v>
      </c>
      <c r="F19" s="4" t="s">
        <v>21</v>
      </c>
      <c r="G19" s="5" t="s">
        <v>32</v>
      </c>
      <c r="H19" s="7">
        <v>355027987</v>
      </c>
      <c r="I19" s="7">
        <v>355027987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37"/>
      <c r="Q19" s="37"/>
      <c r="R19" s="37"/>
    </row>
    <row r="20" spans="1:18" ht="45" x14ac:dyDescent="0.25">
      <c r="A20" s="4" t="s">
        <v>16</v>
      </c>
      <c r="B20" s="5" t="s">
        <v>17</v>
      </c>
      <c r="C20" s="6" t="s">
        <v>33</v>
      </c>
      <c r="D20" s="4" t="s">
        <v>19</v>
      </c>
      <c r="E20" s="4" t="s">
        <v>20</v>
      </c>
      <c r="F20" s="4" t="s">
        <v>21</v>
      </c>
      <c r="G20" s="5" t="s">
        <v>34</v>
      </c>
      <c r="H20" s="7">
        <v>20000000</v>
      </c>
      <c r="I20" s="7">
        <v>0</v>
      </c>
      <c r="J20" s="7">
        <v>20000000</v>
      </c>
      <c r="K20" s="7">
        <v>0</v>
      </c>
      <c r="L20" s="7">
        <v>13959018</v>
      </c>
      <c r="M20" s="7">
        <v>13762897</v>
      </c>
      <c r="N20" s="7">
        <v>13762897</v>
      </c>
      <c r="O20" s="7">
        <v>13762897</v>
      </c>
      <c r="P20" s="37"/>
      <c r="Q20" s="37"/>
      <c r="R20" s="37"/>
    </row>
    <row r="21" spans="1:18" ht="22.5" x14ac:dyDescent="0.3">
      <c r="A21" s="4" t="s">
        <v>16</v>
      </c>
      <c r="B21" s="5" t="s">
        <v>17</v>
      </c>
      <c r="C21" s="6" t="s">
        <v>35</v>
      </c>
      <c r="D21" s="4" t="s">
        <v>29</v>
      </c>
      <c r="E21" s="4" t="s">
        <v>30</v>
      </c>
      <c r="F21" s="4" t="s">
        <v>21</v>
      </c>
      <c r="G21" s="5" t="s">
        <v>36</v>
      </c>
      <c r="H21" s="7">
        <v>20000000</v>
      </c>
      <c r="I21" s="7">
        <v>0</v>
      </c>
      <c r="J21" s="7">
        <v>948999</v>
      </c>
      <c r="K21" s="7">
        <v>19051001</v>
      </c>
      <c r="L21" s="7">
        <v>948999</v>
      </c>
      <c r="M21" s="7">
        <v>948999</v>
      </c>
      <c r="N21" s="7">
        <v>948999</v>
      </c>
      <c r="O21" s="7">
        <v>948999</v>
      </c>
      <c r="P21" s="39">
        <f>+L30/H30</f>
        <v>0.23821185662899441</v>
      </c>
      <c r="Q21" s="40">
        <f>+M30/H30</f>
        <v>0.19109192396356353</v>
      </c>
      <c r="R21" s="40">
        <f>+O30/H30</f>
        <v>0.19109192396356353</v>
      </c>
    </row>
    <row r="22" spans="1:18" ht="33.75" x14ac:dyDescent="0.25">
      <c r="A22" s="4" t="s">
        <v>16</v>
      </c>
      <c r="B22" s="5" t="s">
        <v>17</v>
      </c>
      <c r="C22" s="6" t="s">
        <v>37</v>
      </c>
      <c r="D22" s="4" t="s">
        <v>19</v>
      </c>
      <c r="E22" s="4" t="s">
        <v>20</v>
      </c>
      <c r="F22" s="4" t="s">
        <v>21</v>
      </c>
      <c r="G22" s="5" t="s">
        <v>39</v>
      </c>
      <c r="H22" s="7">
        <v>15670000</v>
      </c>
      <c r="I22" s="7">
        <v>0</v>
      </c>
      <c r="J22" s="7">
        <v>0</v>
      </c>
      <c r="K22" s="7">
        <v>15670000</v>
      </c>
      <c r="L22" s="7">
        <v>0</v>
      </c>
      <c r="M22" s="7">
        <v>0</v>
      </c>
      <c r="N22" s="7">
        <v>0</v>
      </c>
      <c r="O22" s="7">
        <v>0</v>
      </c>
      <c r="P22" s="37"/>
      <c r="Q22" s="37"/>
      <c r="R22" s="37"/>
    </row>
    <row r="23" spans="1:18" ht="33.75" x14ac:dyDescent="0.25">
      <c r="A23" s="4" t="s">
        <v>16</v>
      </c>
      <c r="B23" s="5" t="s">
        <v>17</v>
      </c>
      <c r="C23" s="6" t="s">
        <v>37</v>
      </c>
      <c r="D23" s="4" t="s">
        <v>29</v>
      </c>
      <c r="E23" s="4" t="s">
        <v>30</v>
      </c>
      <c r="F23" s="4" t="s">
        <v>21</v>
      </c>
      <c r="G23" s="5" t="s">
        <v>39</v>
      </c>
      <c r="H23" s="7">
        <v>4971000</v>
      </c>
      <c r="I23" s="7">
        <v>0</v>
      </c>
      <c r="J23" s="7">
        <v>0</v>
      </c>
      <c r="K23" s="7">
        <v>4971000</v>
      </c>
      <c r="L23" s="7">
        <v>0</v>
      </c>
      <c r="M23" s="7">
        <v>0</v>
      </c>
      <c r="N23" s="7">
        <v>0</v>
      </c>
      <c r="O23" s="7">
        <v>0</v>
      </c>
      <c r="P23" s="37"/>
      <c r="Q23" s="37"/>
      <c r="R23" s="37"/>
    </row>
    <row r="24" spans="1:18" ht="21" customHeight="1" x14ac:dyDescent="0.25">
      <c r="A24" s="17"/>
      <c r="B24" s="18"/>
      <c r="C24" s="19"/>
      <c r="D24" s="17"/>
      <c r="E24" s="17"/>
      <c r="F24" s="17"/>
      <c r="G24" s="24" t="s">
        <v>65</v>
      </c>
      <c r="H24" s="22">
        <f>SUM(H19:H23)</f>
        <v>415668987</v>
      </c>
      <c r="I24" s="22">
        <f t="shared" ref="I24:O24" si="2">SUM(I19:I23)</f>
        <v>355027987</v>
      </c>
      <c r="J24" s="22">
        <f t="shared" si="2"/>
        <v>20948999</v>
      </c>
      <c r="K24" s="22">
        <f t="shared" si="2"/>
        <v>39692001</v>
      </c>
      <c r="L24" s="22">
        <f t="shared" si="2"/>
        <v>14908017</v>
      </c>
      <c r="M24" s="22">
        <f t="shared" si="2"/>
        <v>14711896</v>
      </c>
      <c r="N24" s="22">
        <f t="shared" si="2"/>
        <v>14711896</v>
      </c>
      <c r="O24" s="22">
        <f t="shared" si="2"/>
        <v>14711896</v>
      </c>
      <c r="P24" s="37"/>
      <c r="Q24" s="37"/>
      <c r="R24" s="37"/>
    </row>
    <row r="25" spans="1:18" ht="28.5" customHeight="1" x14ac:dyDescent="0.25">
      <c r="A25" s="4" t="s">
        <v>16</v>
      </c>
      <c r="B25" s="5" t="s">
        <v>17</v>
      </c>
      <c r="C25" s="6" t="s">
        <v>40</v>
      </c>
      <c r="D25" s="4" t="s">
        <v>29</v>
      </c>
      <c r="E25" s="4" t="s">
        <v>30</v>
      </c>
      <c r="F25" s="4" t="s">
        <v>21</v>
      </c>
      <c r="G25" s="5" t="s">
        <v>41</v>
      </c>
      <c r="H25" s="7">
        <v>56500000</v>
      </c>
      <c r="I25" s="7">
        <v>0</v>
      </c>
      <c r="J25" s="7">
        <v>39482556</v>
      </c>
      <c r="K25" s="7">
        <v>17017444</v>
      </c>
      <c r="L25" s="7">
        <v>39482556</v>
      </c>
      <c r="M25" s="7">
        <v>39482556</v>
      </c>
      <c r="N25" s="7">
        <v>39482556</v>
      </c>
      <c r="O25" s="7">
        <v>39482556</v>
      </c>
      <c r="P25" s="37"/>
      <c r="Q25" s="37"/>
      <c r="R25" s="37"/>
    </row>
    <row r="26" spans="1:18" ht="25.5" customHeight="1" x14ac:dyDescent="0.25">
      <c r="A26" s="4" t="s">
        <v>16</v>
      </c>
      <c r="B26" s="5" t="s">
        <v>17</v>
      </c>
      <c r="C26" s="6" t="s">
        <v>42</v>
      </c>
      <c r="D26" s="4" t="s">
        <v>29</v>
      </c>
      <c r="E26" s="4" t="s">
        <v>30</v>
      </c>
      <c r="F26" s="4" t="s">
        <v>21</v>
      </c>
      <c r="G26" s="5" t="s">
        <v>43</v>
      </c>
      <c r="H26" s="7">
        <v>6192000</v>
      </c>
      <c r="I26" s="7">
        <v>0</v>
      </c>
      <c r="J26" s="7">
        <v>0</v>
      </c>
      <c r="K26" s="7">
        <v>6192000</v>
      </c>
      <c r="L26" s="7">
        <v>0</v>
      </c>
      <c r="M26" s="7">
        <v>0</v>
      </c>
      <c r="N26" s="7">
        <v>0</v>
      </c>
      <c r="O26" s="7">
        <v>0</v>
      </c>
      <c r="P26" s="37"/>
      <c r="Q26" s="37"/>
      <c r="R26" s="37"/>
    </row>
    <row r="27" spans="1:18" ht="26.25" customHeight="1" x14ac:dyDescent="0.25">
      <c r="A27" s="4" t="s">
        <v>16</v>
      </c>
      <c r="B27" s="5" t="s">
        <v>17</v>
      </c>
      <c r="C27" s="6" t="s">
        <v>44</v>
      </c>
      <c r="D27" s="4" t="s">
        <v>19</v>
      </c>
      <c r="E27" s="4" t="s">
        <v>38</v>
      </c>
      <c r="F27" s="4" t="s">
        <v>45</v>
      </c>
      <c r="G27" s="5" t="s">
        <v>46</v>
      </c>
      <c r="H27" s="7">
        <v>74763000</v>
      </c>
      <c r="I27" s="7">
        <v>0</v>
      </c>
      <c r="J27" s="7">
        <v>0</v>
      </c>
      <c r="K27" s="7">
        <v>74763000</v>
      </c>
      <c r="L27" s="7">
        <v>0</v>
      </c>
      <c r="M27" s="7">
        <v>0</v>
      </c>
      <c r="N27" s="7">
        <v>0</v>
      </c>
      <c r="O27" s="7">
        <v>0</v>
      </c>
      <c r="P27" s="37"/>
      <c r="Q27" s="37"/>
      <c r="R27" s="37"/>
    </row>
    <row r="28" spans="1:18" ht="33.75" customHeight="1" x14ac:dyDescent="0.25">
      <c r="A28" s="4" t="s">
        <v>16</v>
      </c>
      <c r="B28" s="5" t="s">
        <v>17</v>
      </c>
      <c r="C28" s="6" t="s">
        <v>47</v>
      </c>
      <c r="D28" s="4" t="s">
        <v>29</v>
      </c>
      <c r="E28" s="4" t="s">
        <v>30</v>
      </c>
      <c r="F28" s="4" t="s">
        <v>21</v>
      </c>
      <c r="G28" s="5" t="s">
        <v>48</v>
      </c>
      <c r="H28" s="7">
        <v>33500000</v>
      </c>
      <c r="I28" s="7">
        <v>0</v>
      </c>
      <c r="J28" s="7">
        <v>0</v>
      </c>
      <c r="K28" s="7">
        <v>33500000</v>
      </c>
      <c r="L28" s="7">
        <v>0</v>
      </c>
      <c r="M28" s="7">
        <v>0</v>
      </c>
      <c r="N28" s="7">
        <v>0</v>
      </c>
      <c r="O28" s="7">
        <v>0</v>
      </c>
      <c r="P28" s="37"/>
      <c r="Q28" s="37"/>
      <c r="R28" s="37"/>
    </row>
    <row r="29" spans="1:18" ht="24" customHeight="1" x14ac:dyDescent="0.25">
      <c r="A29" s="17"/>
      <c r="B29" s="18"/>
      <c r="C29" s="19"/>
      <c r="D29" s="17"/>
      <c r="E29" s="17"/>
      <c r="F29" s="17"/>
      <c r="G29" s="34" t="s">
        <v>66</v>
      </c>
      <c r="H29" s="22">
        <f>SUM(H25:H28)</f>
        <v>170955000</v>
      </c>
      <c r="I29" s="22">
        <f t="shared" ref="I29:O29" si="3">SUM(I25:I28)</f>
        <v>0</v>
      </c>
      <c r="J29" s="22">
        <f t="shared" si="3"/>
        <v>39482556</v>
      </c>
      <c r="K29" s="22">
        <f t="shared" si="3"/>
        <v>131472444</v>
      </c>
      <c r="L29" s="22">
        <f t="shared" si="3"/>
        <v>39482556</v>
      </c>
      <c r="M29" s="22">
        <f t="shared" si="3"/>
        <v>39482556</v>
      </c>
      <c r="N29" s="22">
        <f t="shared" si="3"/>
        <v>39482556</v>
      </c>
      <c r="O29" s="22">
        <f t="shared" si="3"/>
        <v>39482556</v>
      </c>
      <c r="P29" s="37"/>
      <c r="Q29" s="37"/>
      <c r="R29" s="37"/>
    </row>
    <row r="30" spans="1:18" ht="27" customHeight="1" x14ac:dyDescent="0.25">
      <c r="A30" s="25"/>
      <c r="B30" s="31"/>
      <c r="C30" s="32"/>
      <c r="D30" s="25"/>
      <c r="E30" s="25"/>
      <c r="F30" s="25"/>
      <c r="G30" s="33" t="s">
        <v>64</v>
      </c>
      <c r="H30" s="50">
        <f>+H29+H24+H18+H15</f>
        <v>28005672941</v>
      </c>
      <c r="I30" s="50">
        <f t="shared" ref="I30:O30" si="4">+I29+I24+I18+I15</f>
        <v>355027987</v>
      </c>
      <c r="J30" s="50">
        <f t="shared" si="4"/>
        <v>27304506836.540001</v>
      </c>
      <c r="K30" s="50">
        <f t="shared" si="4"/>
        <v>346138117.46000004</v>
      </c>
      <c r="L30" s="50">
        <f t="shared" si="4"/>
        <v>6671283347.4200001</v>
      </c>
      <c r="M30" s="50">
        <f t="shared" si="4"/>
        <v>5351657924.1900005</v>
      </c>
      <c r="N30" s="50">
        <f t="shared" si="4"/>
        <v>5351657924.1900005</v>
      </c>
      <c r="O30" s="50">
        <f t="shared" si="4"/>
        <v>5351657924.1900005</v>
      </c>
      <c r="P30" s="38"/>
      <c r="Q30" s="38"/>
      <c r="R30" s="38"/>
    </row>
    <row r="31" spans="1:18" ht="58.5" customHeight="1" x14ac:dyDescent="0.25">
      <c r="A31" s="4" t="s">
        <v>16</v>
      </c>
      <c r="B31" s="5" t="s">
        <v>17</v>
      </c>
      <c r="C31" s="6" t="s">
        <v>49</v>
      </c>
      <c r="D31" s="4" t="s">
        <v>19</v>
      </c>
      <c r="E31" s="4" t="s">
        <v>20</v>
      </c>
      <c r="F31" s="4" t="s">
        <v>21</v>
      </c>
      <c r="G31" s="5" t="s">
        <v>50</v>
      </c>
      <c r="H31" s="7">
        <v>14020695845</v>
      </c>
      <c r="I31" s="7">
        <v>0</v>
      </c>
      <c r="J31" s="7">
        <v>14011001589</v>
      </c>
      <c r="K31" s="7">
        <v>9694256</v>
      </c>
      <c r="L31" s="7">
        <v>7862274085</v>
      </c>
      <c r="M31" s="7">
        <v>1695246978</v>
      </c>
      <c r="N31" s="7">
        <v>1349501381.53</v>
      </c>
      <c r="O31" s="7">
        <v>1349501381.53</v>
      </c>
      <c r="P31" s="55">
        <f>+L36/H36</f>
        <v>0.50520360592040503</v>
      </c>
      <c r="Q31" s="37"/>
      <c r="R31" s="37"/>
    </row>
    <row r="32" spans="1:18" ht="45" customHeight="1" x14ac:dyDescent="0.25">
      <c r="A32" s="4" t="s">
        <v>16</v>
      </c>
      <c r="B32" s="5" t="s">
        <v>17</v>
      </c>
      <c r="C32" s="6" t="s">
        <v>49</v>
      </c>
      <c r="D32" s="4" t="s">
        <v>29</v>
      </c>
      <c r="E32" s="4" t="s">
        <v>30</v>
      </c>
      <c r="F32" s="4" t="s">
        <v>21</v>
      </c>
      <c r="G32" s="5" t="s">
        <v>50</v>
      </c>
      <c r="H32" s="7">
        <v>1611552304</v>
      </c>
      <c r="I32" s="7">
        <v>0</v>
      </c>
      <c r="J32" s="7">
        <v>1390108540.5999999</v>
      </c>
      <c r="K32" s="7">
        <v>221443763.40000001</v>
      </c>
      <c r="L32" s="7">
        <v>574654312.60000002</v>
      </c>
      <c r="M32" s="7">
        <v>64024883.399999999</v>
      </c>
      <c r="N32" s="7">
        <v>64024883.399999999</v>
      </c>
      <c r="O32" s="7">
        <v>64024883.399999999</v>
      </c>
      <c r="P32" s="56"/>
      <c r="Q32" s="37"/>
      <c r="R32" s="37"/>
    </row>
    <row r="33" spans="1:18" ht="44.25" customHeight="1" x14ac:dyDescent="0.25">
      <c r="A33" s="4" t="s">
        <v>16</v>
      </c>
      <c r="B33" s="5" t="s">
        <v>17</v>
      </c>
      <c r="C33" s="6" t="s">
        <v>49</v>
      </c>
      <c r="D33" s="4" t="s">
        <v>29</v>
      </c>
      <c r="E33" s="4" t="s">
        <v>51</v>
      </c>
      <c r="F33" s="4" t="s">
        <v>21</v>
      </c>
      <c r="G33" s="5" t="s">
        <v>50</v>
      </c>
      <c r="H33" s="7">
        <v>461604696</v>
      </c>
      <c r="I33" s="7">
        <v>0</v>
      </c>
      <c r="J33" s="7">
        <v>460479971.67000002</v>
      </c>
      <c r="K33" s="7">
        <v>1124724.33</v>
      </c>
      <c r="L33" s="7">
        <v>161924390</v>
      </c>
      <c r="M33" s="7">
        <v>26676510.800000001</v>
      </c>
      <c r="N33" s="7">
        <v>18586590.800000001</v>
      </c>
      <c r="O33" s="7">
        <v>18586590.800000001</v>
      </c>
      <c r="P33" s="56"/>
      <c r="Q33" s="53">
        <f>+M36/H36</f>
        <v>0.10395085710145914</v>
      </c>
      <c r="R33" s="53">
        <f>+O36/H36</f>
        <v>8.4350227168281638E-2</v>
      </c>
    </row>
    <row r="34" spans="1:18" ht="45" customHeight="1" x14ac:dyDescent="0.25">
      <c r="A34" s="4" t="s">
        <v>16</v>
      </c>
      <c r="B34" s="5" t="s">
        <v>17</v>
      </c>
      <c r="C34" s="6" t="s">
        <v>49</v>
      </c>
      <c r="D34" s="4" t="s">
        <v>29</v>
      </c>
      <c r="E34" s="4" t="s">
        <v>52</v>
      </c>
      <c r="F34" s="4" t="s">
        <v>21</v>
      </c>
      <c r="G34" s="5" t="s">
        <v>50</v>
      </c>
      <c r="H34" s="7">
        <v>50000000</v>
      </c>
      <c r="I34" s="7">
        <v>0</v>
      </c>
      <c r="J34" s="7">
        <v>0</v>
      </c>
      <c r="K34" s="7">
        <v>50000000</v>
      </c>
      <c r="L34" s="7">
        <v>0</v>
      </c>
      <c r="M34" s="7">
        <v>0</v>
      </c>
      <c r="N34" s="7">
        <v>0</v>
      </c>
      <c r="O34" s="7">
        <v>0</v>
      </c>
      <c r="P34" s="56"/>
      <c r="Q34" s="37"/>
      <c r="R34" s="37"/>
    </row>
    <row r="35" spans="1:18" ht="52.5" customHeight="1" x14ac:dyDescent="0.25">
      <c r="A35" s="4" t="s">
        <v>16</v>
      </c>
      <c r="B35" s="5" t="s">
        <v>17</v>
      </c>
      <c r="C35" s="6" t="s">
        <v>53</v>
      </c>
      <c r="D35" s="4" t="s">
        <v>19</v>
      </c>
      <c r="E35" s="4" t="s">
        <v>20</v>
      </c>
      <c r="F35" s="4" t="s">
        <v>21</v>
      </c>
      <c r="G35" s="5" t="s">
        <v>50</v>
      </c>
      <c r="H35" s="7">
        <v>5696345594</v>
      </c>
      <c r="I35" s="7">
        <v>0</v>
      </c>
      <c r="J35" s="7">
        <v>5577028110</v>
      </c>
      <c r="K35" s="7">
        <v>119317484</v>
      </c>
      <c r="L35" s="7">
        <v>2434894217.8000002</v>
      </c>
      <c r="M35" s="7">
        <v>484358974.80000001</v>
      </c>
      <c r="N35" s="7">
        <v>410112844</v>
      </c>
      <c r="O35" s="51">
        <v>410112844</v>
      </c>
      <c r="P35" s="56"/>
      <c r="Q35" s="37"/>
      <c r="R35" s="37"/>
    </row>
    <row r="36" spans="1:18" ht="17.25" customHeight="1" x14ac:dyDescent="0.25">
      <c r="A36" s="25"/>
      <c r="B36" s="31"/>
      <c r="C36" s="32"/>
      <c r="D36" s="25"/>
      <c r="E36" s="25"/>
      <c r="F36" s="25"/>
      <c r="G36" s="26" t="s">
        <v>62</v>
      </c>
      <c r="H36" s="35">
        <f>SUM(H31:H35)</f>
        <v>21840198439</v>
      </c>
      <c r="I36" s="35">
        <f t="shared" ref="I36:O36" si="5">SUM(I31:I35)</f>
        <v>0</v>
      </c>
      <c r="J36" s="35">
        <f t="shared" si="5"/>
        <v>21438618211.27</v>
      </c>
      <c r="K36" s="35">
        <f t="shared" si="5"/>
        <v>401580227.73000002</v>
      </c>
      <c r="L36" s="35">
        <f t="shared" si="5"/>
        <v>11033747005.400002</v>
      </c>
      <c r="M36" s="35">
        <f t="shared" si="5"/>
        <v>2270307347</v>
      </c>
      <c r="N36" s="35">
        <f t="shared" si="5"/>
        <v>1842225699.73</v>
      </c>
      <c r="O36" s="35">
        <f t="shared" si="5"/>
        <v>1842225699.73</v>
      </c>
      <c r="P36" s="52"/>
      <c r="Q36" s="37"/>
      <c r="R36" s="37"/>
    </row>
    <row r="37" spans="1:18" ht="29.25" customHeight="1" x14ac:dyDescent="0.25">
      <c r="A37" s="27"/>
      <c r="B37" s="29"/>
      <c r="C37" s="30"/>
      <c r="D37" s="27"/>
      <c r="E37" s="27"/>
      <c r="F37" s="27"/>
      <c r="G37" s="28" t="s">
        <v>63</v>
      </c>
      <c r="H37" s="49">
        <f>+H30+H36</f>
        <v>49845871380</v>
      </c>
      <c r="I37" s="49">
        <f t="shared" ref="I37:O37" si="6">+I30+I36</f>
        <v>355027987</v>
      </c>
      <c r="J37" s="49">
        <f t="shared" si="6"/>
        <v>48743125047.809998</v>
      </c>
      <c r="K37" s="49">
        <f t="shared" si="6"/>
        <v>747718345.19000006</v>
      </c>
      <c r="L37" s="49">
        <f t="shared" si="6"/>
        <v>17705030352.82</v>
      </c>
      <c r="M37" s="49">
        <f t="shared" si="6"/>
        <v>7621965271.1900005</v>
      </c>
      <c r="N37" s="49">
        <f t="shared" si="6"/>
        <v>7193883623.9200001</v>
      </c>
      <c r="O37" s="49">
        <f t="shared" si="6"/>
        <v>7193883623.9200001</v>
      </c>
      <c r="P37" s="54">
        <f>+L37/H37</f>
        <v>0.35519552297211743</v>
      </c>
      <c r="Q37" s="54">
        <f>+M37/H37</f>
        <v>0.15291066361512567</v>
      </c>
      <c r="R37" s="54">
        <f>+O37/H37</f>
        <v>0.14432255720995282</v>
      </c>
    </row>
    <row r="38" spans="1:18" ht="0" hidden="1" customHeight="1" x14ac:dyDescent="0.25">
      <c r="P38" s="37"/>
      <c r="Q38" s="37"/>
      <c r="R38" s="37"/>
    </row>
    <row r="39" spans="1:18" ht="3" hidden="1" customHeight="1" x14ac:dyDescent="0.25">
      <c r="P39" s="37"/>
      <c r="Q39" s="37"/>
      <c r="R39" s="37"/>
    </row>
    <row r="40" spans="1:18" ht="15" hidden="1" customHeight="1" x14ac:dyDescent="0.3">
      <c r="P40" s="37"/>
      <c r="Q40" s="37"/>
      <c r="R40" s="40" t="e">
        <f>+#REF!/#REF!</f>
        <v>#REF!</v>
      </c>
    </row>
    <row r="41" spans="1:18" ht="15" hidden="1" customHeight="1" x14ac:dyDescent="0.25">
      <c r="P41" s="37"/>
      <c r="Q41" s="37"/>
      <c r="R41" s="37"/>
    </row>
    <row r="42" spans="1:18" ht="15" hidden="1" customHeight="1" x14ac:dyDescent="0.25">
      <c r="P42" s="37"/>
      <c r="Q42" s="37"/>
      <c r="R42" s="37"/>
    </row>
    <row r="43" spans="1:18" ht="15" hidden="1" customHeight="1" x14ac:dyDescent="0.25">
      <c r="P43" s="37"/>
      <c r="Q43" s="37"/>
      <c r="R43" s="37"/>
    </row>
    <row r="44" spans="1:18" ht="15" hidden="1" customHeight="1" x14ac:dyDescent="0.25">
      <c r="P44" s="37"/>
      <c r="Q44" s="37"/>
      <c r="R44" s="37"/>
    </row>
    <row r="45" spans="1:18" ht="15" hidden="1" customHeight="1" x14ac:dyDescent="0.25">
      <c r="P45" s="37"/>
      <c r="Q45" s="37"/>
      <c r="R45" s="37"/>
    </row>
    <row r="46" spans="1:18" ht="15" hidden="1" customHeight="1" x14ac:dyDescent="0.25">
      <c r="P46" s="38"/>
      <c r="Q46" s="38"/>
      <c r="R46" s="37"/>
    </row>
    <row r="47" spans="1:18" ht="15" hidden="1" customHeight="1" x14ac:dyDescent="0.25">
      <c r="R47" s="37"/>
    </row>
    <row r="50" spans="4:10" x14ac:dyDescent="0.25">
      <c r="D50" s="41" t="s">
        <v>70</v>
      </c>
      <c r="E50" s="41"/>
      <c r="F50" s="41"/>
      <c r="G50" s="41"/>
      <c r="H50" s="41"/>
      <c r="I50" s="41"/>
      <c r="J50" s="12"/>
    </row>
    <row r="51" spans="4:10" x14ac:dyDescent="0.25">
      <c r="D51" s="42"/>
      <c r="E51" s="42"/>
      <c r="F51" s="42"/>
      <c r="G51" s="42"/>
      <c r="H51" s="42"/>
      <c r="I51" s="12"/>
      <c r="J51" s="12"/>
    </row>
    <row r="52" spans="4:10" x14ac:dyDescent="0.25">
      <c r="D52" s="43" t="s">
        <v>71</v>
      </c>
      <c r="E52" s="43"/>
      <c r="F52" s="43"/>
      <c r="G52" s="43"/>
      <c r="H52" s="43"/>
      <c r="I52" s="43"/>
      <c r="J52" s="43"/>
    </row>
    <row r="53" spans="4:10" x14ac:dyDescent="0.25">
      <c r="D53" s="42"/>
      <c r="E53" s="42"/>
      <c r="F53" s="42"/>
      <c r="G53" s="42"/>
      <c r="H53" s="42"/>
      <c r="I53" s="12"/>
      <c r="J53" s="12"/>
    </row>
    <row r="54" spans="4:10" x14ac:dyDescent="0.25">
      <c r="D54" s="44" t="s">
        <v>72</v>
      </c>
      <c r="E54" s="44"/>
      <c r="F54" s="44"/>
      <c r="G54" s="44"/>
      <c r="H54" s="44"/>
      <c r="I54" s="44"/>
      <c r="J54" s="44"/>
    </row>
    <row r="55" spans="4:10" x14ac:dyDescent="0.25">
      <c r="D55" s="42"/>
      <c r="E55" s="42"/>
      <c r="F55" s="42"/>
      <c r="G55" s="42"/>
      <c r="H55" s="42"/>
      <c r="I55" s="12"/>
      <c r="J55" s="12"/>
    </row>
    <row r="56" spans="4:10" x14ac:dyDescent="0.25">
      <c r="D56" s="45" t="s">
        <v>73</v>
      </c>
      <c r="E56" s="45"/>
      <c r="F56" s="45"/>
      <c r="G56" s="45"/>
      <c r="H56" s="45"/>
      <c r="I56" s="45"/>
      <c r="J56" s="45"/>
    </row>
    <row r="57" spans="4:10" x14ac:dyDescent="0.25">
      <c r="D57" s="42"/>
      <c r="E57" s="42"/>
      <c r="F57" s="42"/>
      <c r="G57" s="42"/>
      <c r="H57" s="42"/>
      <c r="I57" s="12"/>
      <c r="J57" s="12"/>
    </row>
    <row r="58" spans="4:10" x14ac:dyDescent="0.25">
      <c r="D58" s="46" t="s">
        <v>74</v>
      </c>
      <c r="E58" s="46"/>
      <c r="F58" s="46"/>
      <c r="G58" s="46"/>
      <c r="H58" s="46"/>
      <c r="I58" s="12"/>
      <c r="J58" s="12"/>
    </row>
  </sheetData>
  <mergeCells count="1">
    <mergeCell ref="P31:P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Sharine Melisa Murillo Hinestroza</dc:creator>
  <cp:lastModifiedBy>Sharine Melisa Murillo Hinestroza</cp:lastModifiedBy>
  <dcterms:created xsi:type="dcterms:W3CDTF">2026-04-14T19:42:36Z</dcterms:created>
  <dcterms:modified xsi:type="dcterms:W3CDTF">2026-04-22T13:54:46Z</dcterms:modified>
</cp:coreProperties>
</file>