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2023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R32" i="1" l="1"/>
  <c r="Q32" i="1"/>
  <c r="P32" i="1"/>
  <c r="O32" i="1"/>
  <c r="N32" i="1"/>
  <c r="M32" i="1"/>
  <c r="K32" i="1"/>
  <c r="H32" i="1"/>
  <c r="H33" i="1"/>
  <c r="K33" i="1"/>
  <c r="P23" i="1"/>
  <c r="O23" i="1"/>
  <c r="N23" i="1"/>
  <c r="N24" i="1" s="1"/>
  <c r="K23" i="1"/>
  <c r="I23" i="1"/>
  <c r="I24" i="1" s="1"/>
  <c r="H23" i="1"/>
  <c r="R17" i="1"/>
  <c r="R24" i="1" s="1"/>
  <c r="Q17" i="1"/>
  <c r="Q24" i="1" s="1"/>
  <c r="P17" i="1"/>
  <c r="N17" i="1"/>
  <c r="M17" i="1"/>
  <c r="L17" i="1"/>
  <c r="L24" i="1" s="1"/>
  <c r="K17" i="1"/>
  <c r="K24" i="1" s="1"/>
  <c r="J17" i="1"/>
  <c r="J24" i="1" s="1"/>
  <c r="H17" i="1"/>
  <c r="H14" i="1"/>
  <c r="J14" i="1"/>
  <c r="K14" i="1"/>
  <c r="M14" i="1"/>
  <c r="O14" i="1"/>
  <c r="O24" i="1" s="1"/>
  <c r="S24" i="1"/>
  <c r="J23" i="1"/>
  <c r="L23" i="1"/>
  <c r="M23" i="1"/>
  <c r="Q23" i="1"/>
  <c r="R23" i="1"/>
  <c r="P24" i="1" l="1"/>
  <c r="M24" i="1"/>
  <c r="H24" i="1"/>
  <c r="I32" i="1"/>
  <c r="J32" i="1"/>
  <c r="L32" i="1"/>
  <c r="P33" i="1" l="1"/>
  <c r="Q33" i="1"/>
  <c r="R33" i="1"/>
  <c r="I33" i="1"/>
  <c r="J33" i="1"/>
  <c r="L33" i="1"/>
  <c r="M33" i="1"/>
  <c r="N33" i="1"/>
  <c r="O33" i="1"/>
  <c r="I17" i="1"/>
  <c r="O17" i="1"/>
  <c r="I14" i="1"/>
  <c r="L14" i="1"/>
  <c r="N14" i="1"/>
  <c r="P14" i="1"/>
  <c r="Q14" i="1"/>
  <c r="R14" i="1"/>
  <c r="S14" i="1"/>
</calcChain>
</file>

<file path=xl/sharedStrings.xml><?xml version="1.0" encoding="utf-8"?>
<sst xmlns="http://schemas.openxmlformats.org/spreadsheetml/2006/main" count="221" uniqueCount="68">
  <si>
    <t>Año Fiscal:</t>
  </si>
  <si>
    <t/>
  </si>
  <si>
    <t>Vigencia:</t>
  </si>
  <si>
    <t>Actual</t>
  </si>
  <si>
    <t>Periodo:</t>
  </si>
  <si>
    <t>Enero-Junio</t>
  </si>
  <si>
    <t>UEJ</t>
  </si>
  <si>
    <t>NOMBRE UEJ</t>
  </si>
  <si>
    <t>RUBRO</t>
  </si>
  <si>
    <t>FUENTE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</si>
  <si>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</si>
  <si>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</si>
  <si>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</si>
  <si>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</si>
  <si>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</si>
  <si>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</si>
  <si>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</si>
  <si>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PAGOS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</si>
  <si>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</si>
  <si>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</si>
  <si>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</si>
  <si>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</si>
  <si>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</si>
  <si>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</si>
  <si>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</si>
  <si>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</si>
  <si>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</si>
  <si>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</si>
  <si>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</si>
  <si>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</si>
  <si>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</si>
  <si>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Propios</t>
  </si>
  <si>
    <t>20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</si>
  <si>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</si>
  <si>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</si>
  <si>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</si>
  <si>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</si>
  <si>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</si>
  <si>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</si>
  <si>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</si>
  <si>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11</t>
  </si>
  <si>
    <t>SSF</t>
  </si>
  <si>
    <t>CUOTA DE FISCALIZACIÓN Y AUDITAJE</t>
  </si>
  <si>
    <t>C-3302-1603-5</t>
  </si>
  <si>
    <t>PROTECCIÓN DEL PATRIMONIO ARQUEOLÓGICO, ANTROPOLÓGICO E HISTÓRICO DE LA NACIÓN   BOGOTÁ, NACIONAL, SAN AGUSTÍN, ISNOS, UNGUÍA, SANTA MARTA</t>
  </si>
  <si>
    <t>21</t>
  </si>
  <si>
    <t>C-3302-1603-6</t>
  </si>
  <si>
    <t>GENERACIÓN  DE CONOCIMIENTOS ESPECIALIZADOS EN LA DIVERSIDAD SOCIOCULTURAL, INTERCULTURAL, EN LAS RELACIONES SOCIOCULTURALES Y EN EL PATRIMONIO ARQUEOLÓGICO A NIVEL   NACIONAL</t>
  </si>
  <si>
    <t>C-3399-1603-2</t>
  </si>
  <si>
    <t>FORTALECIMIENTO DE LA INFRAESTRUCTURA FÍSICA, ADMINISTRATIVA, TECNOLÓGICA E INFORMÁTICA DEL ICANH A NIVEL   NACIONAL</t>
  </si>
  <si>
    <t>INFORME DE EJECUCIÓN PRESUPUESTAL -SEGUNDO -TRIMESTRE 2023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</si>
  <si>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</si>
  <si>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</si>
  <si>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</si>
  <si>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>RECURSO</t>
  </si>
  <si>
    <t>SITUACIÓN DE FONDOS</t>
  </si>
  <si>
    <t xml:space="preserve">TOTAL FUNCIONAMIENTO </t>
  </si>
  <si>
    <t xml:space="preserve">TOTAL INVERSION </t>
  </si>
  <si>
    <t xml:space="preserve">TOTAL PRESUPUESTO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</si>
  <si>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</si>
  <si>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</si>
  <si>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</si>
  <si>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</si>
  <si>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</si>
  <si>
    <t>* APROPIACIÓN  VIGENTE</t>
  </si>
  <si>
    <t>*CDP</t>
  </si>
  <si>
    <t>*COMPROMISO</t>
  </si>
  <si>
    <t>*OBLIGACION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</si>
</sst>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9"/>
        <bgColor rgb="FFFABF8F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0" fillId="2" borderId="0" xfId="0" applyFont="1" applyFill="1" applyBorder="1"/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6" fillId="4" borderId="1" xfId="0" applyFont="1" applyFill="1" applyBorder="1" applyAlignment="1">
      <alignment horizontal="left" vertical="center" wrapText="1" readingOrder="1"/>
    </xf>
    <xf numFmtId="0" fontId="3" fillId="5" borderId="1" xfId="0" applyNumberFormat="1" applyFont="1" applyFill="1" applyBorder="1" applyAlignment="1">
      <alignment horizontal="center" vertical="center" wrapText="1" readingOrder="1"/>
    </xf>
    <xf numFmtId="0" fontId="3" fillId="5" borderId="1" xfId="0" applyNumberFormat="1" applyFont="1" applyFill="1" applyBorder="1" applyAlignment="1">
      <alignment horizontal="left" vertical="center" wrapText="1" readingOrder="1"/>
    </xf>
    <xf numFmtId="0" fontId="3" fillId="5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0" fontId="2" fillId="6" borderId="1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wrapText="1" readingOrder="1"/>
    </xf>
    <xf numFmtId="0" fontId="7" fillId="8" borderId="0" xfId="0" applyFont="1" applyFill="1" applyBorder="1"/>
    <xf numFmtId="0" fontId="7" fillId="0" borderId="0" xfId="0" applyFont="1"/>
    <xf numFmtId="0" fontId="8" fillId="0" borderId="0" xfId="0" applyFont="1" applyFill="1" applyBorder="1"/>
    <xf numFmtId="0" fontId="9" fillId="0" borderId="0" xfId="0" applyFont="1"/>
    <xf numFmtId="0" fontId="7" fillId="9" borderId="0" xfId="0" applyFont="1" applyFill="1" applyBorder="1"/>
    <xf numFmtId="0" fontId="7" fillId="10" borderId="0" xfId="0" applyFont="1" applyFill="1" applyBorder="1"/>
    <xf numFmtId="0" fontId="7" fillId="11" borderId="0" xfId="0" applyFont="1" applyFill="1" applyBorder="1"/>
    <xf numFmtId="0" fontId="7" fillId="12" borderId="0" xfId="0" applyFont="1" applyFill="1" applyBorder="1"/>
    <xf numFmtId="0" fontId="2" fillId="8" borderId="1" xfId="0" applyFont="1" applyFill="1" applyBorder="1" applyAlignment="1">
      <alignment horizontal="center" vertical="center" wrapText="1" readingOrder="1"/>
    </xf>
    <xf numFmtId="0" fontId="2" fillId="9" borderId="1" xfId="0" applyFont="1" applyFill="1" applyBorder="1" applyAlignment="1">
      <alignment horizontal="center" vertical="center" wrapText="1" readingOrder="1"/>
    </xf>
    <xf numFmtId="0" fontId="2" fillId="10" borderId="1" xfId="0" applyFont="1" applyFill="1" applyBorder="1" applyAlignment="1">
      <alignment horizontal="center" vertical="center" wrapText="1" readingOrder="1"/>
    </xf>
    <xf numFmtId="0" fontId="2" fillId="11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114300</xdr:rowOff>
    </xdr:to>
    <xdr:sp macro="" textlink="">
      <xdr:nvSpPr>
        <xdr:cNvPr id="1025" name="AutoShape 1" descr="data:image/png;base64,iVBORw0KGgoAAAANSUhEUgAAATwAAACSCAYAAADYZHYsAAAQAElEQVR4Aex9B4BdRdn288w5995ztyTZZDcJSYCEhEDoNYD0JiIiKKCICLbfT/0U7BU/u5/ls2NDRVQUKSoCAlJUmvQOoYUe0nazm2y79cz7P7MJpG1I24QA52TmnnOmvPPOMzPPvDNz98YhuzIEMgQyBF4lCGSE9ypp6KyaGQIZAkBGeFkvyBDIEHjVIJAR3lo0dZY0QyBD4OWNQEZ4L+/2y7TPEMgQWAsEMsJbC7CypBkCGQIvbwQywnt5t9+mq32mWYbAJohARnibYKNkKmUIZAhsGAQywtswuGZSMwQyBDZBBDLC2wQbJVPp1YZAVt+NhUBGeBsL6aycDIEMgZccgYzwXvImyBTIEMgQ2FgIZIS3sZDOyskQyBAYCgTWS0ZGeOsFX5Y5QyBD4OWEQEZ4L6fWynTNEMgQWC8EMsJbL/iyzBkCGQIvJwRebYT3cmqbTNcMgQyBIUYgI7whBjQTlyGQIbDpIpAR3qbbNplmGQIZAkOMQEZ4QwzoK0lcVpcMgVcaAhnhvdJaNKtPhkCGwCoRyAhvldBkERkCGQKvNAQywnultWhWn5cGgazUlwUCGeG9LJopUzJDIENgKBDICG8oUMxkZAhkCLwsEMgI72XRTJmSGQKvJAReurpkhPfSYZ+VnCGQIbCREcgIbyMDnhWXIZAh8NIhkBHeS4d9VnKGQIbARkbgZUh4GxmhrLgMgQyBVwwCGeG9Ypoyq0iGQIbA6hDICG91CGXxGQIZAq8YBDLCe8U05aAVyQIzBDIElkHg1Uh4uRG6CqMLk/Nj8jvmx+a3GzZh2Ehsh/wyuDz/yObxzaMaWhvGNbY1jlVgTj446iN43TKXIZAh8HJB4JVMePEIXcmYZKvc6NzOIq3dAmkVRxVHV6LKNjSe4Lx7G+t8bblanoA5KA7SaLm0Ut03tfSY1KeHNTc3D0MbmpKWZPPcqNwexZHFCeE9kCImIgGQkSCyK0Ng00XgFUt4w3SVo/Ju3vt3RxZ9LmX62RTpUd75nc3ZDoS9DbADjNZm3nKwlcgqJ5Js9Z4nicVOU7qTqoXqqDzzW1lkxzm670rWWxIku1Zqlf0LvYUtmsdhVOPoxjEYoX8ZAeLldmX6vvIReMUSXtVVm0nbSRWcbLAeZ+4vgD9ARLc/ve8y84tEdB1MOV/WXj9yqC/b3LIMJ3j418P5iaLCRpFeTulzSjuB4K4E5HkSPP6fZBxE8KB6tfDOutV/nM/l35/0JdMxYcDqkwrLSs6eMwQyBF4qBF6ug5GyvjbTknLvQmvhaN0nCMCC/AuuzPLCeuRvNuMikRxTl1ZkxYV9OnrHsoWUZDMcNnfEbgUWxoSgJZ4itnF6PgDkA7rfD2Ojc+41TLkHzZqV/wbQhtPZViLU66xm16aw2TDbyRl2gWGbXG/j1Pyo/BsbWnO7tbaiGQCRXRkCGQIvGQIvP8ITcTSNatq2zvq7taR8lxjkSE//KRHf4dgd4VBBQcKzC321au1hkZOsOY5z3h1Jwz3w7qoYlbvM+F1H+zkjXoG6u6nCylwsvaxUKc1IXfpd7+27YsivmrOv0fMBlfWAB66i8Twze8ibtUcW3R7l/HCCmxmxwBMXSdSjUZxOJ3GSJ0/vs/wHRMx7aR9wlOIylyHw8kbgZar9y4PwxqGh0FbYOhmXbJGP8hNFRNqD4ySSXTLF/iW7aSvdd06eS8arHWL54OroQo+srr+ImH4uK+ziFLgkctEMV26uiaTuosU3ss6HXexakzSZXhybmz5y5Mhh+VH5acVCcZrSNCe16rxSZ+muilVuKOVKjyvsduZ4hfbwrqW5H9L8T0qTSvNSurHSIefgrqPxfpHxKIN/o0hwLDymeHC69gG3qSbVkRiDxqYxTaMxBctZpUHpzGcIZAhsOAQ2ZcJzmICilq7jGqoN0wy2s1XtSFlqe2hvrVfWVmSmw4bF2CjaOUstXvz6wqfXMrQriqN5yteFCDmz+vRarvYhZXin5Bwty+21sto+qKXpaeajD/W5vvdFjh/S0vR0LYVPqxUKb09a8yckSN5aTAtvF5HtHMrRfl4kYns0ziX34k7URGazYO5m6XWxSjfdRwNMQD5pImZAEp21K+8uhbRwci2tnVRYVDgkfD1GcZnLEMgQ2AgIbMqEFzWUG0aIlA42pCfSuLfwOAGGg/Xcr+fZBBpB7iUueUgEdo8OCxaKQLbIt+R3aGjL7aq9s91pOo01Ow2RnSbSe78srdPg7LPafztDMj6v+8dkmb1dco8VJZ2o58+Y4b2S+RaAxxlxOsgvkPiynr+sMj8qMnu3TmpPDb6e1o9WmZPzLj9H+4Z3lgqlBxizqqXyTAB/FmnepfuDBB+X3iVZhrvBcLj2DsfpfrTCDsJiS29TbgtVIXMZAi9/BF6aQbZq3BisOrShCSPQ6Ou+IAIS0fEtIqBDRBpTAGwjogiEcQWd+63Cb4bjLyr5ys2VcmUMvZ3iYnzS4L4gfwbp/kt53gbirfLvBW0f3csipG465AmOUPxcHUI8pfBZpAvhOnzAM5ItUmUjHVtFqE0kYxD7S8anRY5fJRD855jyvfV6/diCFQ4u1ou75PpyPeV55X9Jp9+JrO/WkvZaD3+bMxxmtAIc/h1b/L3wLCt1+2HlYY2yZMc0j8coTEQCqBRkV4ZAhsBQI+CGWuB6yZuCfLG/GJZ8+xbzxe3Lrtzpgcu92d9oLnxt5HqRxM1ahrb41HeW5pduK1Wr2kvjuKSSvE7EdCrpPix/Cshj4fhGEKNFVhUtQfvh/TMin9thvERW3K91IPEdSyFLzz5qwAdBvs+I99HjQ/D2cQO/gJTf96n9VnkuV567YJgDoqKyKiJE6WSTRICf0fNZqvsF3vtzK7nKIY2jG1sxAvVye/2mSmfl6gjRrSmtU3ljydjBkH44MjQ6pHPQ3Q2vQ5h6pfCOhr7cNIxD+BI0kV0ZAhkCQ4qAG1Jp6ytsvqw6+LfIqvui+fR7xSj3ZQdrlhV0nYjiCUvtfFlxX6vUK5+rdlYfLbQUXluIC39U+t/T4UdiiA8o3XClh/fWk3p/j4jutzR8IjZqv45HxpXKW8q18unltPwNncyeVS6ULyw1VC+vDK/8s9xcviH4/qbKtQr7ezlXvqDkSj+t+MqXC7XCB+MofpPI93UGHOdhn1c554tMZ6jaJusPjiw4cpxz/HBqtW83tOe/qMOW1xZHFseXFpTmSs4vHdxNAr1kxOayMv8Iyz1ezSffgrlDJPco7/G+YiW3I0ZgOLIrQyBDYEgR0NgbUnnrIsyFP/lCM1pRQFXEcRfongY50huPlFV1DB3bfOq/VsnFd+TjxnEFVzglaUs+4yKE5ep+ME4Q8YwQ4dVFcNcB/Kajk7Vm70HE/41c7oLeuHxrpb3yZG8v2rEIXehEt556MRv9eAplzETlBR/eZ6GEENeO3pB20aJFXb1ze9urC6ozK6jcECM+18gvkf6/4PypsvB+DOAW6VGHw8507g0Gd4qW2F+ss36I4ig5PXE5vsYi/kiE/HXoCBn0eynPboo30BqMmGqMGqA3hQHIPjMEMgSGCoFNgvBSS9+Yz+ffm0/zR3jv7wX8owb0Gd2fvcdfRWLXV7uqDxVRmezi9IQo5vtJvBPkfgQKRnsI4O898T8wfk0EcnZST66stdfuLc8rP9E7r3c+5qEPgJagkGg9rburBaLsm983TwQ6szS/fnu5Wrs0Te3nHvY1Gr4o/w/p3Ck9xpvjLs45nfQmnyu2Fj5WL9anlqvlzkpH5ZG6s6c9cL3I+dtw+K0hfLePV4GYmOSSE5LRycmF4YXJGINGZFeGQIbAeiPw0hGeBnEyNpmYtCWv0QCvkWwRMRzrIrejkQtodgnoz48Q3QLCiqPzb/QpTyT8UbL6thOZjJWf7Wh/dJ4/ZsSfVAqVP5QXlK8TET3W1dW1SOiY/IZ2NSzEQi2xZ6jca+JKPhDXmSK9n6lwndJyFsEdVYf3mqMsUn98EiW7AnDVevUpLXNvKLWV/prLlS+PvL9V5LcAhumk7aT7tozthJzPTVX6WD5zGQIZAuuBgFuPvOuaNUIbmopW3IWpvUGD+iQJssjhacD6RWK707NTpPe7KquP64Bi69i5d4gfPka6Ywzc3IBnzOxK3X/FOr7Xny+fW5pbug2z0ClZqfzqXK44qjheJ6PjRozACEi4/FC4ak9PT0e5vXx9rlo4x3n3HW0mnq163U1CDltJ59fp/W0No/JHN0a5rZryTQXMQLXnOSzwWsqq/tNgviBcnlQdZxl5FFNOkXKRfOZeHIEsNkPgRRHY+IQ3BomWrlto6XqMLLUTZAntKGvuzSKBsVLmUpIPyFp7otkq8xqtsUkD/3ClO0W1eI3CmxX/mML+EFn8jUqu8qu+rur9CHttSiDnwvIv7AkWRhcmh7+Y0KHB1oHcAskqPkILhudH5qeKWA6RDkeUWNinaUxTq+Ly8mviYkxAMZSjxKu0urq7uzt1UHF7eUz1/+D5PXi7SPV4jB7hb3RP9NrHSz0/XKvX9pGcAadlcCC6oMejZr4D0IKX1qtIP2wYGnXyOwZTUNB75jIEMgTWAQG3DnnWJ4trYlODlm2byeDZUtZOk8E/aTCt5jBRptlUev7DInuuH4UDfFrTPp3t4+nDH96XNP6vkvXzPVlQn+vv6L9rGaILOuVECG0Jkr1TpO8RiX7dOfspzL5jLv3vQlrYR0TYlrh4Ty2D/1v+AHP+GJX1Li0t99VJ6mgJoXyE7ZDHRCQDxAY9AxEAAoiVbmxDKbdD4uPdk5YkkFde4atyBllvWmZf61z8TSX6lup8Jx1yBLcw4s0wfwRa0QwRWRzH9yr8r9qL3A507wF5uNL8kjG767n8/vW0/uakI9kM2ZUhkCGwTgi4dcq1jpm0hBxbrVVHlSvx/XXiTDO7QgSwvze06XDiCdZ4cVwtVVD1bzPybETuf+CwH8kOS/0Paem3S+3Vvw1WfNIW7+Wt/hkafg/aGTB3uKVuBM3tCeOHXMw/edbfQUa70qIWybiDdA84upLkj/bON2IcirIIJxXaC4cmfclbG8qJDhviQIbjMBGFxrbcDqlL353SfdMQnYEY70tGJQcAIFZz6ZBjvoj6jzB+0zx/B7E8wUbQHVhg4ev5rvyRKdMGkeON1Xz1Y6jzHZHF/6tlcVFE/0EPflhFhO/wUffMZQisNwKvRgFuY1ZaS8gjafy/JKn9KTLbQ2XfTnNfiRh9P2YcvvfWXi/GU0Vy24oPwjKzgeCthPsFLfp5f1MtfOethmUvWWLFMbm9wOgkOL4J3j9Lwy+N9mXn3O/g8AUCOkCwRd7sRG9+Szh/iRHbEdZCzxkq/zYz27NQLfxAaf/qyDPp8BVz+CJdfJaswK8Ue/PH1uH2dxxYUuokGX8n0iY4v6fUcfKrc+J2VMtx+WYH9ystb78K8nHnOEX+RBJftHr6egmpYjY6LW+xLNudSfskjQ/C8Uu5XO5P5UXl55QmXEoLigAAEABJREFUcxkCGQLrgMCaDNR1ELtSlryWghMY+R4RybMgxtNwlIPbx2J71iK71btqMbH8p8xkOZEHS0I/DDf51P5gVTu/1Fl6DuH7cVj+aq42NyF1WhpyuvfWA/A8kVogxdchsrcCeK3IczOkeJTGsaTL+ypvh3d/MKUVaT1iSN/pIvdf0u0QkaCHt/vN418GXKd7QXpoacl3y9KqA66k5XIL4XeEuWdh/j8qw8uvmZuHvv58/wxEOEdy/wjgXt1bCU4h3A6F1sI2mIJcpVbpMNozKr9TpNfp6747KkX14pjibuFXXZrGNrUByMlnLkMgQ2ANEXBrmG7dk2mDPz82P8XH/iNmPBxgWE5W4axRAzrSYH8isqgPFm8D8hQQBytMJ6d8wHz6C6a8orywrBNc0Q1WuuJaWhsmYtpTFlqjiOpRwOaBbgsCB+gQYLpyHApwHxJjJbcG44JKoTJXBPe0T/0Y73AMyDcT1khQlh7+LIK8h/APKf+NAP4DWr/itosIFWP3iN0u0fvVqo8svRjFUflji6OLxxVH54/T85uStmT/wujCZIxDAwAnv7ybjf7yvPKTIuYLAV4koY+Aqh+xP4GPFxcVjy3EhbbIRw8q/mwD5zm6PSpR5XTpfJyl0bG1tPLWQlthS5FjAdmVIZAhsEYIrDwY1ygbsMbJvOgitbysolYYtzfYND1X9HyPo91WGVmZ5+GniKh21aDfHBasFt4vErggV00uLy8mu4Himsc3jxJ5bp+MSQ5tGpPfoaEVbZZaTLCZYgUCPfBRqmVnnmCDMlEUFQh2MwNaVcZ1pL8/7/MT6lY/wUV8H+GOUrlzzfgX7+0P2kt8UCQoNdBM6M3wFEQ4oq1IHvIPVV316rrZTJKtqs8eRreL9N3F0nB3u8L8Qc7jTUk1OSlpTQ7MteV2kc6TMA4NACL5AVddUH04raeXe9jvYfac9JgqfyLMnywFpulgZn6SJpepjEXKtbWQ3I/GssrKwfg6GKY1djdqchgQt64fVMYYbWjCSAwb1I9Bo9Lk5NfX5TAcLcmIZMv8mPwOxVHF6cXRxX3DBCG/X3Fk8TXhF250ir5dMi7ZYvjw4S0IB0jrW+ra5J+iLYtQ31Vh0YpmLG7HGOt/rR770C5Bp3UvK4aMjkHbNdQlxEG9DoNeHMgbdBgMj5B/IsKPXQyaeQ0CcwNYDiY7hI0Z6HcB54DTGohbfRK3+iTrlYIj+pGn1yBNeZ5gvZqwhw0QWdi/HeyxZEG8O+CPI7GPSqrD8LR45oqY8Xk9PT2LFKbkCBV21Wp1uktxjGS8oZ7izSkLu7JGLTNNVh1i0I33zveJph6G4Q6Cj5J8jI4P6PkmEldKUs05d6rePy6/g8Lu1bLxp7I2z8vFldsYpcGa61b+KuGGK/0ElddshkUGN0/hbLDctpFFJ8hC2xfAeDilgijJBR1ku4LN3rCXiOu98qdEiF7PlHsVy7mdmsZiJDCQHuGqdlYfrVr1HJHYv/X+LMmCKjzNEVsN07Vw4cJukVy/4vokeRadvw8OT0IJpXMxraUFxa2Pi0Q8YzQJHFZ0+aMSlxxddMU3BJ/EA89HFaywrwh7wjoWEofld35UftukNdk3iZJjhdIpkef7zdnH1NafFL6fCt5H/hOe0WmRJiLU/Dsq+cobkwXJAfmW/A46YR+LxYNzHdVYbTYqRdTQldupWM8fEXAIPuDwvB94R/6ohmrhkCUn9E551t2NQ1HEHv5U8uAkTl7APZQXygq+iOKRxe7i7kvq/sJkuYaFsjiyODapJHskcfJG+RfKGJDN/OuSvmR3TEFe8kL9dVvGTUSh2F/cRX3j8GXzFl3xDQP5ff6Ihp7cjsoR9Fo5vyJexDlNfOOTajJdst84IE9yn5cd3gu+sL8OOtsgPTBE1/o12Isr4TAcI0q5wj4avCdokAbr7na66EdE9Ddz7jbPuFHPnwD4dg3gnTSGFznyPFl+/+hr7ws/ue4HGnqEJE3ACGc4HOa2S82uN3AHGvfS5n6U0m6CYzsdtpWM1yj/nRpAX4XZzwH7uQjtbBHWpSpjL9B9HLQPA8iLZC71vv71cmP5vMr8yhO9c9FVyaXXxYivJaOHVEYRxHTdhyHFLVYxWaWuzYxaJttwlTGHtLIG7Ykq6x0q6xRzA/uGzsHdAbh/mmOwjmSB+pFw7oR6LdkJY9Cg8p93NXSgXXX7HQzXSKeaIoq671Er1A5taWlRXj7q4R8xw2jp8i412mFK+7QI75Hy8PJ8paf8Orm2trZEk4QOR/g9D/5SdfiNwZ8TPLz9BvRnOY/Po45917KACK1oFtFNqdfrx2hJ/gXpe5ZI+5fC7CvC9b9JvFXtFrYU3gDyaLX9mxSmbQ2eDvBr0uGn0uEXUYSve9TfWuyPdxk+HC0AcvJD7XIYh5Y6eJoBvxQO58i/gIUJk8Xv/LUms5+B6WFow7LtuNb6FCvFFtb8XjR8Q/1npbJUXmiHs733n82Vc9ur5k1rWYhT24a/0/6gyviNsHyhDMn+jRl/gsh/ECUEudGKshv7G4d7+PfQ8buD6ae+fWYKnIIJyCvv2vbBmDnVHfaRAd1gy+kW9CP4hdSnOzWVmoZJ/pA4NyRSBhPSisZCofA2DcyjQbe9rLlDRBDvSC3dr5Qv/U17WE+Zr8XqSIEQwl7eIvP2YI3phf0dtbskMmpTh2qoFA4uxsV3JuXkSAOKhFf/Z7AGG3SKWa4UCguiXHQuiH97s2YSnwL4OQND2RNl7R1sZqdroJ0DUkRn4/X+D3icksvnzyh31K/DUygjzLbDky10UntwzWrHS6//ZjjhNci6s4sR48vl5vJcLaEnG7k1IrvROe6nRjnZjPcC/HKa+jO8+X+RfCsind5G6cNqzM1ofgfFj5fMsFc3WTPXAQCIpVet1Fm7ld7+idTuV7myLHkS4D/XH/fvo/pVq/XqVZbi0/D8Hj1+o6xXRhbtphl6ugZewHDd29JEO8ZECuWlVSCT5b1ZHkhXGhDSYVUuahzd2Fqw3MnO2S/p7AegnSj5U5QhMgPMB2+6D+6hNAQDoUySdkfr9bsWRWfV4uRjhdbCJMlZ9/oq84pOFuTIhkp+38i5KXRupOJj+eVxAMJ7Ax11AOd2zFluG6VZd2dC27QyMPWuxbKD/GV9LAyaNBHsEiH6WC7ObbW2hamvR0I4p5KWrw+RU3jB20CdVilWk1RebZFTguW98iP0i9XkV75VOe1sqd5c4jGgx9IyqHdTnPBRHbgqIWsb7tY2wxqnr0rhFNOUvkfA/i41yJLDDGeciFQ9ubVBM487UOSxueKLSne/APxVwRVm69ljOIYt8vnD6mbTNcvsAMMhAO+Ew0V6fkYNeKaI5QLM6l5Uml2aAyD89NL/M+BCH8YS7EDNQCeSkOVo4U/WLknN/48I8AMabGf4nJ8jEtm1oa3wwWJb4cdJtXCJusAVzvEXEd0HJG+seX+RNgQ/xJg/KufKcxvKDS0Kj1V+FeYmeWOjnu915j5WTssX1lD7s3PuW/R2m8ipmd7tLH0egHOjLLIjzVxM8yPgMVEHDlPQhjCzSuSAM+0B3i5iPluE0KUQp7yR7gR6gS70VLuqjwJ188JEgaepbocKsxMTn3xIpv8YpV339qRaBVCRkrKy8wpaVZyilnGtaM615nau+dp36Pgx0O0uvBskWXOeWm2ZpKt9DCWaqNIrnw0Qw1SL8D4B881iS/4tyh8GsaDQ03q6GmujPXmU9Fz9F7tVogE7O7g91rNYDNQMq75MnUF+LGlH5uj2Lo4rbr7q1IPGSFXVatAo9UTKDx73fKjXQ5Ch2wrOKW/wKwSv6atgXLXspUJEERy8/KVp1vhp3QfI6ooooqLZ4SbA52VKv4uOHzKwycLXMKqIZZ2dAPJUkuNo7NbAvSuO81f1zu1dOCC6BeELwTPUqZ7Te7f8XLD+CH31Zot4WWTRfbHFfRroo4vap0AZ0AGAln32O6X9FWDnSqaWsfZvEPepjA41jywMO0Wk9v0odT914P8aGJYwxylP6EizRb5/l77fcIZP+RRfr1YL15bnlmdh1gDTOKWTOEkyyOqB00u51CnC7cIidKK7Uq+0S4a0GRigidKH/TeJw2SlPskiNNGxmlp6TMEK4xSvdtenXLmt/JxPeTPN7lLgPAU1EbZ71fJj9awgVIhoGoxtermXqZbywk4TwjZ1X2/BxAGdsA6XKU/wuq3kDKQBkfxKccsGUMvjpgbLHxqDX4rIw6XnlvAIkxkxyEWFkpT4pR5UwuB1G8SFbYg24XiwxTwl15p7V9PYptZB0q1tUELjBFXwQLVdqwjmRfMvid9WiXbVyiBYoZGeN6SLJXyYNxxbr9QP1vOQOMGsKq9W1JqkWa2QTSWB22CKzEM5Rny9yONypz02gt26364OfQ0aUVWnCR11rMILIqY7AXfbwM84AWEPC6iDWj4WRJqKR6R8Vfh4corCHla3HWB1WX61/dRBD1KaQxFjXxe7PWF2CM3CUnM3SZhGLacJ7kpgL0dOVsceRkNV9Z4r/4haU6TM34ogz9e4vlJLyhsIf13d20zJG5kUyi1oHRi0aSkqLQRRUx7nTAclMBEbJ2mJ9Z6kLdlfxPuaBMlxpNuaRD8Mj9NzM9V1lJ6bJH9XM26PFOOcuUCG2yTDk7A8kypyM1FJ0upsD7tcb49I5zaSx0eeh6oMkbVCYbMZdDAE63Ea6PtkVd4Yu7gLTwk1vGRX1OsXHW50b9GUfLCZ7Fcgt5I2qpTCPMFO3e812jWgXSL/N+F6FSAr3jBLcXX5lZ0pJTBC+feOGJ2s7Yd9tHweg/W4ZG1P0Iy0nXANk14g6BeXZoo2tBKYUqzkdtC+4pDtMUnyoE54avhwj8jxwPyY/A4Yh0C0g6bNAleNgFt11DrHuGHDho0stBamkPRxXL8vingNaV1gNKtilXm5Sm4bwrQctIrIoGzGG2Xx3L1MiVHSm4xxzr1FRDFZFlGwkrziw57JwQp7nSdfp3yvU77DZS0eCmIrEV2LKnS4nl8vfyjAvc3QYuB8C9+nA6+G44Wp2dl6v1pLw/+IMO9MkWpvzT1t5jphlvMWba8yDwD8fqKQfXPIbR0OD5p8PgyIRuWti5RCJ39M6eeo458M8x8wl/43aCdJZjuAR+Hg6Wxb6RssNEdjg/wejGwXEd4chU+0yLZWWqktjfXQPRp9oA47DA+qHIVzJ3OYSqZtioYV3B0W8XbFdamcbpUdSPX+uqu3CfOtZPGOw+4IRKOokGMjeC3Nw+GE9H6zSjuIsuR1j+SXOuqRqKjOc1TTq4Xf2Qb+yHn8yFIu9mY/gt7VLj8DeKEBM0SIJax4KUJ1bwFsF1m5b6mjvouSCCt9roOLvG0PcA+CCYA1kkMyp3qM0yHVoeV8IUzeyrphnbAYCXBPl+KEpD8ZDUgDZNfaILBGjbs2ApU2KrnSlurYR4hIXpciObyWcj/zmOLND89bfoKDe4857gCn7lQaRB0AABAASURBVG54znm7r7qg+rTyLnbjMcJi00a/vZXgKMU/Q2dlNbhIA4nCtElvw81MMz1aaBB5+hrhtV+IgoRQvl06XC//ew2i7zhEX6HntXp/QgQZDkgKBFvkg7W1k2RtA0Lkiu1Vzt4EdodxSz3vKEtiR1l3u6SxO0V6TBZ5LzBwDM09bdqvA6xXeSfKT7KBQW03aUD2SYeD5CfJN8Fk6wL9yiui5Cg6X1L6nIvcCG2Yh86bUzpgJqqV9soTRq9TYguY1BWudorlwfLs8mzperMG2kXe4T5zzhltZ6Y8wMF2M6ttjmcGMAjplXXDu4IVxquUY6XHnvLBotXrSq4sDJ4wwwWW4ruVcuXb5fby2f0dlUvLC8rXlheU/1npqPxd999Vi9Xve++/pnr+FsbbJKkqb/JLXXgzNBI8gt72bhyNMCFESxOs0ZPDFBQ8sKPK2lXtOFimVIFh1RFK1ONiZzA1H0fDVL6lYWsiLDsXR26oTxsQPFllvknjYyc0QwQ4EJZ9rCECG2RQaGgW6Bj+G8LXaZi/m8BxIJ+JfNTh4Marg75No3Q7hYsUeEst58M+Xel5nYvlYrAO9wMRqyN21WUdmjFPsB/kPBBPAZhBh3vkb3fkzQqLZPXtBcfx6hALYXZ1GvnPIsbvkYpGgHEajEcC/l2O7hSln6hOO0byR0tusJSGU6epRuwjUioASmF+soPP06yVzqaTPFReJBs9Ssf7JWucyttc5H0pzJ0jHX+rXFeBtjmJoyXrGPXREYA0IDr1eYcZbiHwmMGFwdojwkxMy/Pmcc0iQqUElEUp4R5zxB3SsaqQMIFsixaENAThHazRwb1e8cfrfT+969Sa3d65sFQcELSRPgJRb03yZJUn7PW5giNVA682MF5c8ZUvVjor/0QvghW8Qsolr7NQqnZWZ1Sr1V872k8V+rTqqLbX0/IuEv6tJHc0X9gD4waIfvkUL/Y2EflCd2EC4LZVsklqG+q+rEtVrlYmeFaBgfR0W+LUSuo7wwGGiXFSczP0jI1xNSDCJPXRYwvFwm4q0Mlnbg0R2BBgpUXUZsDhLBq/h/D/Pjj3RdRwbj/7H6bV+2h4VgO1D4bQ6a+P6/Fyg1RLlGnav3sN4J9Uw3bCo0bzT6pOwbrpEHEtNLDHjJLFkjf06bkJcOq8dAacl3o7M6pHDUztGMZ2mkf6PsnLGWyBM9Ylt1t6bEvgPYCdIdk64eVRgFO5fLfKeJs5TjZwtNKVUE9v9Kl93DH+kYe/0zvfIdaJDGhzwFYIRAm+W2l/SLr3Q/uGqp9uAIgOAjeQ/lOk/cbMtD9nw0g/WX57kd/Uerm+4t7R497zLsmQrjyCxHuLLn+olqyt4bAGFj3uYOfnnH1eltJ7Swuq35Nl+A/5mWgXnSCQJjb4VRhd2IK0naTf9tJVbbBSkaouRBa8GHX8El3oUYpUfvWuBws0id0J8hz5pwgOmscDU+qwvdC3doTX2N84XD3hADpMpGMgbixzmTfrNY/rAeoQDB1Y8SJiOqdDqHiXeq64zYrRQ/JOGIJ/XpjpwdCgPv9m9e0Dhw1DmFAjZNcaIaCxukbp1jQRiyNz0/td/nSk9htz9n8we7v5dFLByt0NaGhC5MLvwMUiGYhUulKkd5WsFE5hQxmutbW1ObJoSzqMIdyVBBdp1bYTSBGR7a6BtZ2DD8vEzWgcKfl5kdgcZ5gD758TUV4F4Cbl69ZAPMKM/SKuexgWi7THSY4A8TYV/gml20+eeo+oT3m9yqlTSba4xDUpf3tKNMBF+4l0x6dp7VAlPZl1jifSCyL6r6Rmt8BQUP7RJCVgsadMND2Zg12Jul1gjod7UPt5NtunmOGN/zH6S1X/80qdpfAFYuVd7BrTyrwoWKZeBGGoS0fxH2uS6fvqfSWHtFcBJ6Q1/m8yMv/zYmvhW8W2/PHJmCRgs/EGgMf2oNuBVE3lFmu/5DO8U/qD13v4O8qLysFS8kti1+hW0Z6vj/zFaudZZqFhlG2xXAgTwW7htpnz2KYpwYqkhRe76r4+QnodLrlbqA8tn1SNSwdZlv5GX/d/N3htM1jYulg+nTSA+T08/c4rRKzva2oQdh5zVMR8hDo/L9HgIrpmOLdfJVd4K4YjWP7Px2b3F0FgqAnPwcX7g2G5Ztp4xhlqp5nwPKCWa0jqVt/LzL0ZEdXBkHpvc2oNtSfRhf4lOsaL3KKt4GwzvdPALiNlzZmI0WZpqTgLMB1ARL0UmxktUdho5zDd03Rii7B/9KcIfpajG2fAMNC3ytaZ6oFDVPbrNWZ2gaFR8ofLJ9LP672imfxZ6fOgpvUHFR5mc4NDoyNHCiRvxjnmXM4TD6VILybThyyNpnvjpxz4PyR0SIKCOr+WrfZrI34hOefS8xvK+4CP2Sp9O53zt0Vx9eqKr9xSqVVuKFv9HizAPKWtyr/gOjvRB+cVzmelX7cZavCo0NGjC71RIZHFY3drIHg4HmjAWwHuS6uLUOGwkS5HTNJEs5VIQ02zcqHCd5E3fzUMjym2Lr92rh391aQa9v5+qjp+So11xhL/ed0/783OMMO3VM6FvRBmayq9FSIMTHSOu4Nok35Lc1KPRF2T6L2gezhy0QKY06TJ2VRixS52Ukj9BjBOc8D2w4cPb1FELD8UzmBI4SycYl+h54qEevkBJ7wdzXYm8OaGXG6yatA0ELFRP2iCo45ZCLrZWhZt6s811au+lvnWOXnIqHYKtyHz4gvfR1iTB6erUfb0wDgN/pQUOCpGt0jPCY2L1Fhz8QyCdbe40uMQ51JOUvgYATlaPelUmL1TeU6QosfAeJgZXxMa2sxvpXLGg5Q1yCOdg/aRsDCObKYsqUmg39fCDAk3W0TTJZlaemAXkou/3qEAEDrAwJ/VaT+tgfNJkJ8Z8OY/Adp3Vb72BgdO8HTqa69R5RpofnPJeC0ZfZARTiGdlpvcUWXVJeN2gH9Q3sdheMZS/2AoWz6Gh7iR15dqtRm9c9GORega8DXE+TH5acVRuT2TEcmWWHqldbDX0z9hDj3SJew5vrdSrUxWEvZUeqoGa1Y4QKg8/lZYX0GfD0v/FBv+Ig5CrDqHDfvNMNhlSIXtIhrvLhQLIu/BEq02zOMplJNacoMz90dXc+e6uvu9fLifO/Du3QVRPn8d5qGMNbzyUX5Lmu2qtgxkV1gum4CFQRMQ71L4zFJaCn36VoU9M4C3Apd1at/h5rhVJVfZZcSIEU3Lxq3HsyNREHYPENGVAP5JskNtrcfFTn1uOB2284yOb7CGsA+5OGIjfZqZLGqOS9qS/ZKWZN9iS3GNfdKa7CP9p4EcJVw3ksaAG+KSzCK70cC7HCEwEAbDLJVyWR/6eqNIFks4cDAt8LSJb4YFKj8MTtMd6q6xgZsHENS4w0Hsp860F4zj1fChsctqYL0ikuI6y0CqF5XDLUEXDj0e0gAcOL2VPO9MpGPWAnqdng6QwygCTZJb0f1ugOcDOJsR74oiPRkmApgCsu49bhPZ/kzvT0uHLeh4pOr0BpVzkiPfbsBeJPuNIR10GmwiG97pDVV4N8en/hEjRXjsIvGYi9K7nXM9Da5hSm50bmeILNCK5mKcm4o6jkwdX2s5mwYgDD6pB7jYVRxdGGR9ILQ5j30lYzSmIEIC7e3hCQ9e4bz9TEicVSlU/t3f0T9HMrz8hnYR7kETDW3CogWDX6FN2uHwTM9zPSLtwROtSeiiRYu6SgtKz5UXlp8ud5WfecHrXdsBs3rn9rZLTuhLuq2Bq2OqGfdR2ybClsvlIEowzFYfeLDiKrPRipIAvVNpnjRT+67AemrfCLTNAX9wOXxvUwmHwAWdcsK3L/Xpfd7b2dIpTGb1F2RTpQJhW+dNqaV7Nzc3h6/H8IX4DfxAsCi/qyaOjzK2j2r6W2NP2ulweINIc4r8BtZ0qXjxxtKXIXhS27OPrD+sDnI5yQfkb9M+zA2yaXS4ELWYsU3lkMBCarmKZa7hKSJNrmMBG67G9fKB1NTZ/HyBcr8a/yHle1T3h2GBCLhggGAMKs6eIzFjsbgopWe3CGuurMDdAR5OwxYw6kQUVYJzYPi9/NV0rNPZW8z4/7RG+H8Ke7fS/1fkeKBIS0tJu1sD4lkNjLEgXwtgX3g0qwNerTX5lSrnWjNcQ0B1tS7FR6lL741dfHOE6E7tP91KH/9HltdT2gvaK2W6n/Nu7+K98V4FFA4wF2lPEurYHOnMtYwYMaIoGU4erDFYcfNo7Gc4oXZ8kkh7oE0CzEIlLhSurqDyx/4F1YsDESgsEEzIuuH9BOQSJDqxpk632SDcli+TeiV6QZsfIQpWvCwmhb30zqENTXAIhwy7qi3zy+m+WO8OgHca7DnMQx9molptrj6pyVSWNOYCyqWP552J8eltHMADWE9HA9AkrM8hcEbkcy7XVUX1KpV/q0Q+i6CjHgb0NiR6n6r6HFAtVLXPjThEbXCvOquMgJ0O7HgswDfLH7cW/k0gpwPYTH6jOTeEJcVoQbPzOManUdjAfUzdQpOTH51P8xMxBomWhPvA+6NVZkKg18GFgaDXxU4zqvRhmLHq6myPBwITrhrkrqqG17KR2qNjXuymeFEdkJMVV1TD68YeMJpFn5upvE2IsLXyJDCOhmEcyBZQHZHohFn4Ec+/e/MjpNMHAB6juDpg/yT4NwBVEezhjNyXFb4VvM2Xv1tpZ6pjP6R0t6qDXaG0c7wilOY55Yk1uDsiRn8uRAXtNcJEdgWdQHeJ5JpSX91BaXaRV3Ka0R0uvQ432DDH+ArJmyl5vTZMWodE8i52NXp2gqjIhxPpJ1W/ErbTG+BlNS1AB3qUdOO7CiJP3yxtw4CLVqGA9mZtoYv619zyWoWgIQueKAJBbmsHtw0BneojWlY2Ba38bCD9tyathUviDFpWq71mkriPZA0rXAYG8t/OEE1tbGsctUL0+rzG6otOvbZX5V8GWPhTyTB52PNCqQcawlbPm3SKHwyKvII2mpN+WBev+mw0HZ8vyD3/sL73lhY0NsQ5bV5zB3WI0THjnoHBHLk9GfHw5v7mogorgexVWaGxKnBpRc8vOGtscsorKxD3AvymKO0LjtG3aDyLhvMJu4XOFimRlrA2Uo0/HA4jVE4sCumrV+v95myySFdJ0a+uPFUkNBxQKpVI6B/5jAduZI4V56QbsJ/V/TWo8+uljtpHywvKX/CpfRTmLgW4JzwPl+8RQ31DZfwW5G8AuzYyTKf5kqV2Zbm9/LtSR+X7pY7qRf3s76752m7m6u8QOZ7uWT9VveG95txh8LhVjfykeXtSOlxAx4sk5wkRx44udU06DPGLSovCYJK2Kt31+VCG8tSVd5zKPU4kuntxbjFYEVhyUffgddt4bmQKF0cWLBk168rlLlGoRrgS2DRQH2wC17DOYQ0x3H7Sb4rw1215pcxMk7TN9sYb+/P9zxPeQKJclHvcHO8woooVc1J9zKGBzqanSKdiaK+An6+MrVznDVpR2DN1JbH5AAAQAElEQVQqvyw/UIoplsR4kNPh/ZHJ8GT8QET2sRICg3bWlVKtQUBXF8roq81Vg5dEQHum9fqX1SeOhZcFY/ZkT6GnYuS9cHYDiBrIKj2ry4k2iKg0iMg6ZcAozuva12gfI933FH2MF1Ok8H8BOBdkMIe1x4cmQDLDvEZM8kRVyRzNfRBg2JhuwJJLnaOfxgW+4hsJK5LoBtw/Ff20/ICrdlVngHhAaUsqu8kcxsKwhcJGqW5jCSc7zB724O3VfPXJ4sji2OZR+a21EbtvguR41Ws6vVtonpfCu+dEav+JyX9Hxkku4sddzJ9F4JdEhG83QoRqexnTArzqgJUuE9Ep0JQFiSrVKNJLFEBshzwmIBnwQDQQpo9NyHkPeBGL6rBpaFWLa40w7idi0+S8gloc0HGO9H20uqA6E7NRGghZ8pGr5Z5yqb+XKXrhsbzVKlGSGX7cYB8YtlmSZWhvM1CV7LucRT9n6P/LSFfxALGFJvzTtBccVhOhP2BjXKS0cWvvpS8GPDbeNWSEJ5Wr/f3oqJv/NckLEbGddP8A+Je4Wr2hOd9cMNieIoF91Wg5eU20FmPZSwykNGV1nN3N+F+SsxccZoL4tRl+QbMOZ7ZvZPysSKtFG5+3Kv356qALjCioCyb0fpHS5xXX4b39jzrC5SrrOYUheAI6QfajnXd9BvYrbpjKOAwxJmLJ1dDWsJNU2ZmSSXC2/CJFRcp/h8r/q2N8bi5Xu4QUS6WFg3VQ86G64xFKM1UEmTiYlsx+jMb6VwD7hAc/qDq9T8T5YUttD/OmjonXOsfjQe4p3fs9UQ/yBmohQcs4Qp1J6dql67WWujsqjZVZENEV2/NvLFYLX5X/Q7GtcH5xVOHMZGTyXsWFfUBsyMupkqSGPaTVigU9/26ItNeQM68aPh/2Et6HDcNIbUFsqzbaTmq0Lqc5IYjDBx4AoW0L1LFC3RYuXNgD2jMG/wC1yFT9lWQZZ1B/5jYG21bL2rGK0bs+h9BVw14i/KUepkMUzpeui6WbboYG9ZWp6i6HFUcX91LIhnZlFfCg+vYv1cY/l//ZGnvYL2D+GrXB0y/UQcI2tHNDWECAvFZLag85c1f5yJ8nIrgoSZM7dD63KK2meQfKOoKWZtCjFURihWXLp+s1dahedaZhAmFP+bc48mR1wzd4+snqSN1GztD9fnM23Bs0A7srYHYzDT42TvCO9wvEqiyrYbo/LvlPGdChu5JZ8BMkf2/LWd57f7sHrlfH3VcEGX5Y8lv51vyXjOkX4XgAwDsUF6y/RwlrhPeTJFMHD9XX1mvFg+FwmAOmwKczFJ4DsBk9N0uBN+r5DXAMf/qzreq0t3Q4QPWZKN8on5Pc4dKmVelyGoDtkbGicC97TSpJmiLMNzqRZEFvkZnwgrUpbSP6EKOCCMaJ6mBjhWOD5I+RnywZW6KseOXfkK4jj7Rurl9tU1M5QWfdljrpEl4S1bFJOgqm8PrS+lIhtwUd9yU4SjiF9lqqkBQVxqkwvcXTh6+jLI1b+pSajzWR82oFPSu/oqOuRk0GU8zqe6AVQz/xaC+xElWec3AXEXa76rKsDpqPLdG4OFzr8jABR9InVZpA3sumW/9nBhFW0pxwj7aAfuS9nbk2PoL/Gb3TniRmUo0RpG0MP/QdcRZK4asR1bnVGeV55Sc1Ky5URXy/7+8l8DCJ+/Ve14BoNLgmPb/gqIWCwnrV6ao0hkZ6RoDOVdoeWQpaXlKnoJS15h6hrD2CJXpf1oBqN+MwLfq2keVWolENoZy0RGnGkhwNCRnwwEiF7aKKH6lOo+UszlbU1WYoqgMdpLDX6b1ZzHiHh/+B9whfRFaT6MCEbjcR6ubwCEuXESqn7IkaddKqBAfQ4YgBTxxlxE6qWAKHHEgROIebqYOYFkpmD0l+2M/7t5m/P1JdNd7CXmQjZspOxeJL9RLRcbje8vINICZL9zGNbGyUXEWjT+GPS9ZNknOryPExEWIXIniFb1g3AvWKqyyS3pqlEMh65fJojcJhVLr4/90Q5Csn2Yghjp6T1CsOkM7L9bslOphQ88JvtIDdPT86f9xgXpP4IWZsUR/JyS/JuvRmkASPySmw/0A7LY0auqd5KKufXge666XD4+oL1ReEK4DAZBkKe2uL5TWOrqi4pfF6GTJHpqrtwmpX9eGBv33urM5Y03vf/JqsaNPqCb3q10Om0uoEbaxOmKIT3an28qTQ46qgeMKG0SwMZgUtdpoZQ3iP3mSV2W1mdpmlvI+GQJpQenU0a4NHk5EddOgXAbXquRnAljC3nadvpJO15Hy/OkJCWqc6gIgTc1RuGJh53YOVeaqI4SANAlmDOB/e/0Hhf5WcK+D5J3i7lhAFA9tIxlg1rJbNnKd4AzkG5reA96MF4DYKO8mIw3TfRz7sKY6CoaLnOfIiJDwInQxrsN0uObcq/3/0fKPqdx2NM0BUSAbLISydA1mZ8sHXfV7hozWIikrTD/BJ0i+M8n01zEPNwd8FumuFyz/I6G8gLiPT2xS3YTo4lrlmoI4GLDLthxIIbbZMpB5NNQSaaBiTRmkrxqCo0HV1LLQVphRHFffSUm3fYssyX3AdXdy3YVRuz0JrIRwU5FZRgGtubm6JgK3VDjupbYryKyZVNUDpe0gE/pcz99HBvDK9X4ler34zfhAZA5VW1SdI2J5VVsdgIhK86LVOkemS//PlJvWNvxPsgWbrFyQReem2DcyfapZuo6gGvb8QPXQP6vWmUTYBAXeupVwqZyy9I2zEy22gsvLDhg0bqc38CU1jmkZjwkBnpzpQqwbIOIEv05sjNfhHqfwXgFoYI1XEPHWYR+UfpvcL4fzmgvU18rsZOVV5Nwf8ZjSO9mYtyi/LjIskq1HPU13sR3jz/QZ2R+BohGN8swsB/5iIISzB9AjtJ0LLTTuVtA+r00wz5+bXU39d3devVv4Oo9vVgWeQPN6MBfroKul/i5SdRPDDIN+j8k4zw1uVf7jC+kVgc2QdaI8HMwHeb4tPZf9lwOWgu9jBXSaZ/1IenfRFD8G5mfJPmKMOQHBFOS3rdBoeSy6LrQCYTtwoi4TzVMbf0xQzumehS0mqpQW1W3VCfL3ut+l+Q2V+5R/l9vpNiqvJb2jnoeUVHXV4hPkY5JK+BTi2RsbtkmoS2nqQVKsNymEEhsvCP9Y7/wkN4s8g8ku9+c94xw844giMxKpINaolte3NYRocgx4xVr6kLnS2hG31sA+JfQf1wN5G7GK0kSuLWByifMPhMDlCtGOxWgxfE1kcMcSfpXrpfhr/qv70KGyZSUcdTn1xMw87GmD4k8et1UeRXVCzDD0Kec22E2uF8uEy/08WgbwhF/7HpXEoqpM0yDeCWrapwxg4BhMQZsBoQI0m1DxFBIBIzPZniPd4TjOUDifwoPKFwWXSeqw3bA/vpilNszN/WUTer442znz0BoVpH5AP6L6Leaf9FMpKEmk4meBAWCpDHST4LYw4hsDPYHZ+5PhX+b/Q4Y+gfV7l7K4yC+osCzTYugxencdpb1F6E5vBcYT0rqjD3S2S/BcMl4D8I8ELSV7p4ESQTnuakIWZPkezx8H0Tka8qpwrn1eeXz6vNL/0Zy39r6m0V2ZCVrDkPe8oa7VowEQCzfKAB0CVggGPVVzKsoqYDRFs/mnp9rTqC+mGFS+FDwNd+LuSiYpTUn2uhdPE2ZzEyc4gj3KafHR/AxyX9+R08xwfvrg+qOhx0J5pfW8S08gXV0Ftqa4ggNXBNHlhJT+QYNBSlgsk2KT2OtCqttVyEUP5ov4SueghkduFdJxBMvSQgRL0nHd0o/SiE2ns8KI9RoleLc4NcUXZ0JrbSQP7HZbiDBHE7iKCN6rxP5JP81vlvP1LM9LPfGpPmTFHYLNCubA5xiCQHvAUanEcPwhgEcgdPPkJA49Xx9nOwcJXQxJq307vzylN2K+aD6LRO2zvzTYzmE7e7AMK2wpVzEy93UGa9gtNJj17LPX3IpCOMq/o1EGGkW508A4M+vSos4eZ80p1lgLpPw3ijepckxSuEQFxJa4UMf5cHKRlpXsQ5CzVXTqlT4rYb09z6aUlls4qLaj8vNxe+13/guolpfn1W0RwT2I2tESFtnpW1GTx+4QJSCIfjQIxyUR4ChXp2Q4RomY9bzJOu/wPiRvCkj1gsrxeUlxYtahd3qj7TmhtbVICyq+xK8flscL0eOGwORbLg2S94EOYBD7m4W9Z1IjKIIIjhTWk5vY0j6lqP71uYBf0NGsUIPtLb+0b6nMDFdk3v29BvlD5nbf0FmHQq5JU+nKFhfoHv1zgy/RlvdV26y1heQGaYiLtablIwP9NJPRNEdzVIqg8a9wsZbRIHVR7WkZ10ojkSEe3S0PaMGyJmLR3bm8nUz6uzjmTDk3Ukkmpr6N3lyrNtRo8N5vjPXCYoTKe1Psc0/IVnnMk+zmFixDszaQdhwjhJ30000EHC3YN6f4OuDsNCHseqZn1a/CE/cHnZ0aqDIJy4IOS+X8aWU/TYTvAvVnywzKGSiMRevNLPLXgIq5x5n6dq1Z+W6zXLq6wclM1rT4j62QUxqJFEqIl+UJZIb9eV+060mS0LOQpztgiUMNfh9woYvlxlIuexEgMkxW9TW5Mbu/C6MJkSQmyddv4robaY8LxfoMPf8s62N5hRHAkHY8vsOed0jDs9+i2eqc9u/EucmEJ+SaVMUF++UyaadR+FXg8Fll0J2ZjpfIbRze2FmqFPdXRZWFymFpseRnhjfpYH6/sKzlDXmGTpPO0ZEyisrGh2ijteQ4LYWEv14WvStUQ6oLsGgwB9YPBgtc5TIZd+pCsmwUG7hTRfYCklhJcoLBn41rcr3uDOn8gDi0V0eq937fu6y3LlJjC4Qn15dvVObWMtLupjX1z3MsZDpTCh9LwOj0fIX8oPPbXkjZ8ifRuI34Io6xIjNfz6xU/FXTPKu9dgAvEKCvOwiHGBTR8j8TXQf4KRA8MWnbiRgP+Yh46MPFPM/I90kukGOK5SM/LWmRmZE2y+wwWfsJqnk6n53V3Y2Et31QopIWDEuQ/jRTvStL86cX58YcbRuR2GTECI7AmVx1bOsNOcFbwtLli5/srVrlVE0JXk+QT3MyZO17Wz/8UR+V+VGwtfLShNbcbTkC0JuKHLE0H+mLYIzD3N5LzhOWKoilLRzrZro48ORmVfLKhtWEPjEPDiglfeJ+AYn5UftsU6anw/v8pXIdECASixyVOUlVWSW/a7uC9pc7SPD0v2z56BapWHad0h0HWu+7SYyB46UeQA/uPbj8B+SX5L66pV185E8brSS4Al4pc8qRg5p3DttqL3gMTscZEj7W7pAbSXJy7lfSXagII/TjgsnZSXiWpxR9DWlOracaPLLpeUq+kQcs8XEvH86px9dmenp7eCNFsgJcBmAlDs3rFvo5urN6Xdog6HgfcdZod52pAd4skC6DtA8d9lW5HmI1S3roZiqRtD7pDXcSxkeEp/McY4wAAEABJREFUl0IWHO9X2hTkiUo3VZ2gxzt/K2UJmmc3wKclu9t5LoqIp0DK8sOVCvsPvT0E+MtAPCj528ocm6HwCyTnXADh1LWue3DqaLYwyJQfpjLCYPKYglzVVw+S3vss0TNPYwHgBB/zTdUotzWwWlIiUkwxcDeQORI5Bw2dLgTStbSW5s1Zgca60miZ6LYwWLP0zeFCUPI3pvNRUnsCSM+VDg8Jp7CsGqz8YcJxBzq806P+8Xwlf1pxVP7NSVuyf64tt2t+dH6n4sjiaxpG5Y8tlgvvd3RnUASpCSX8/XEsgcvXyxB+ICJMXn/15u9UfFXe5Jd1OXpuobY5SG2x7KT6fBrNI9Yrna/Sadkv1CrnyP92Tb3z7veq0/mAhS2W52W+cDcJNo+p3jgd3QiEvXwdXki5/g+aCDtUzj3qExepWPXp9Zf5SpTghrxSHehRJ5gj0B8z8C512sdUhg8WT6GtsEV/tf9JpvyFOsIDSlcQkW2tpdu2SUuymdINuHJLeY5jeh/Ipwk2EjZa8hZ/I9uhrvDwCyZPgHgWYPie3lgzv4U3G2bw3c7sPwDuVJ5p6uj763m/yLCN7vPg8KjyzQbdXCNyHsrj7U6tSh8n0UVAhChr0NihzlOl4wNaml5Fq/8d5LMgypKjZHB6lnGDGBKidBNVhy3Qg9iZm6a6NxPuScCHvbq5Zpxnhmkp3WYYhwJWfcWygMZKn2kqZCsYRKoIdQ0zN8KV+rRFKGwLs1F6p8E66fCgpdFcvYuj9bkRnZZUXeV8/XZ6XKZiZU1Laymv56XO9GgIVt0UPR4ja+8DcDxNbXtaBJ7mjKeJxE/z5Olqlw8C9haJmKbKJcq5vFOEsH9GbX6NS+2f1ebqU8snWPxWHFkcQ3JrJd9GGmkfd3H4wKcCJaOk8Ee94d7qvOr95Tnlp9fGl+LSg3C4WoA/ozaoDMhd9kMV1esE1WGnPPPjoYM7vW8oZ9pGme1i/0dhdxfNujZUQS9nuW5DKF+P66McbTeYf633/o1mdqwz/3qkmISR6C8lpfsIdpPQYUAgNO4j0tvxBV2eQpnMz1ZnDEtMWTCcoL7zJ8mZAaP23LR0gqXKL9Odz8Fb2MvrN7DZ4CLJmgemj3jzT0mHGgHpwjNErrIOkffwPbIg7vTEo0YuZMRuDwaim+dFcCR7ZFUukLzbNQiLxaS4jUXxVJhVYeiVnlVQ/2Dba8Bup7B5gJvqc9wjWfz1C2VFTemdmXQy06B1EuvCoDDFOMkY3I1EQ93q+0iv7ZUgZ2b3SMZfRHDX6B3N45pbJGgCHLZUx25SGXVzFCZ+dtnKqgN8SLeRvcdslFBwF5O4SGU/IN8fENJ9Oaf6KJhFfWwB8EAAxwMMe3vvUd63yh9EYAqApRa/XpZxaja1OXE1vf9VX1x9AuovGORSO+9A2o5CvlHRkfxyjmpzB/4ngs1eLmJNX+ahVGmrPA3vn6AmNNVp5ZxEk9pqcwfbM+lP2lZOMIQh7ejtE3GD7l/qgDI2hlD2K0SU2xD1cHC9Rtcp4A8lsKMzm+/NXaxO8TCqcM1obhD5iIjYr/LrGrSvEXHsiXFo0LuTR197X6cspfOVvx+GrZ238B/haCBZH+nfYMQYpZtEZ/uooz0KcCFpY+Wr5l0RPsrTnJZY0XmKuxHkthpsn1S5n1YBb6r7+uHSaxgMT7u6a5e/x2A3ssYHPX34mfYn9D5cy5YTzfsviVw+Jznhp3raJSPs+dX0Pl16vB7EOHprpPnNGPu9DNajutYVvznNukBXUP1khdpClwqXdoS/kMAgV5TkklbncLRkTtNA6XHgnRHTe8pd5QELr1ap7SSCHk9QdXO/guMvI8M1ac31DiJvTYOohMHrtpKT6qol0lXFP5/BSrNLz1qNl6g9v6XAu4VZl+7CQSjrYTlnijUhpftArO5qH2UN4culXPrCMBFCE6GdD0v/UOqq34R2DFbvoGtEcneCO4NcKuP5p1C02ULtkd4Ai9eN8KDJZQaqZHS/xD5KDlKOIqjDOZCHI4fNw6v8mrrBBa4udx1XK+NlBq03gID/oDkUr2SDRi0byDVJtGyGtXheI9HqF2uUbk3KdWuSaG3TVOqVdh/5m9WnLtRQ+VFpTPUH+WL+LuQRJ33JmJ7ZPV00/2ujP1OVCUvVMYyiPZI02RstaF5SXrW0oPRcanadhz0ty+vz3uNBEGpI7sSB/2qRRwEcDllqQkSHB9xMIyYGMFVlb2PUzE2E5c5jprzSJRDNZNKdGDl+y8hznPG3KdKvpUx/YN5+a7H9Bd6uisBrnOPFgH0a0F5hip9I5neU916AjXqeLx/kba1B8yVGNioijN7tQlJLZH8XHPTotgMwycAevf+wVCzdrXeTX9mNwSjJ3AHgAQS2hEFLbj/WI27A4ovSs5tgq2SdiAhfp+dx0EOV1aexCIFgFqdcu09pjlhZnPyAW+EjhHOFsEFfywu1LGyq/pnOfUJ1Oddo8wRCHaGENZKwgljloYMpfw3kvfT4Jrz7Qbm9HvaJV0i85HUK8uF0lrDdxKnT1MeWRCy5Sab0Khkw15y7Y8mBx5LItb+llt5LYsaqcqpftaisw7QVMQnSbZl0UhEB22WCXniUlmpYsxAfnl+IWN3DwORo/mak9neS8+VXlSUgG60qMqCuwuUG19G89At+lQJePMIAyju8eO0chvAaUmEv6NWJ3mqu+rg62t/p2VacV/xerVr9vRrgLMvZZ4ujizq5zc1C6m5UnqcIWXpmOyPF+wpRYYzCXnAayNeqwf4s4mkQMAdrIZuH53tFbPdJfqpGqSs+7MWIbzjMCG0OmywgCwchs5VnstKN1P0aAh1Kn6oD1kyjUc95dfyROvCYGsVuF913Uxotg7gF6fq92eVK90k9fy7N2bVS6miYn6xWupbmTpX/gRrsHjrZmYbtfcrNvE6Y1Q0iD94d5/JfdIw+FbnoE4V64buV9spTmI2S5AzqCr6whzB4lyJHqb5Pm/mrAXd2nIsfbR7fPCrRBr8zNx2ySlHFu5X2c6rG3z18L3J6U8a1dc45A1ETDt0GhA38QOIveBrDRCKrOq6tseynUCk1l+52afxteneqcPwxzHTybYtUlqm9sNhLIlf2whN0A+GeYLsGVjh5/wzT9PR+q/xeBBUOj5RgcNfY3ThCJzt7GyEcURdeL9RHOfrCuzM+TLNbyuVymCTqCl9nV0vDV3P8A+pX4fBikQQtLc8QnsNqpjliNLmwsDBR8YsdoW6CGk19YnG6kHax17vao9s7Vkj6xRnW/LOU1h5h3r6vvqEtEd8V6qzci2VDOkm+sO11RD+oWHU4xS/n6Pq82i301wHMFLl8frIHdCFeUWvtjOp3xCB1x2L9JLEs3WqkENLLULjQrYZCzooyPGapo+Xg9C/SYFqggX8WwOtUQWc+PZRpfZQOJjoFdbDwAmhj1MnD8vSIQmthGzx/dSCc7OrkFV9S3kYBcIjRRirfHzQQzpQ1doOlloAcqw43QuE1DbAYQJ6kOp+WmbDRIoZwkBI65FVqxG+JyC7V/Ralu1H3XyK1H9Ez/C1tGCBazuIGdcd/AH480oGfZZ9OcDelf8S8/zMt3Un9ZJHC7lKZEo9EehUUr06CiBFrsmQ7tDSf1ze/b/6iRYvCwAqkoX6sVMu7OHwNQ7IOcGDY12oy4y2W8o/levn+Hvb0p5XyJJid6IDtzfyBiO0zpO1E1VFp7sY8lJcXuWZv8+bNq8SI7wFxemT2Lpo7ZVkP8+8B+VVhHCanNRMKGGaK9DpLc8px+RZhcSZ99DHp/n5FfUE4naW5/RIDbzIdGMhreY6Hhed9KuAmtd+lBvxC9ftsmvoPRPQfJ6LzSsXafehEN4AXJai+uK8njfgAjF+jX74+DPXz7lQDP2Hkb7EIPZJn8uvuFkpGGv1Ds9x7ndk7B8oI5SzrVaas84srlUrH8wXJ2u9EPrrFO3x6pTxwpzhz71Tay/sa+7RHq6e1cdKp5GoPaCvoKw4Mk3Pwy7WtA95Pi87EMIRtgZVItbcZi5zDWY74CKU/l62PnpX/g7Hz52CWpl81LNbuqiONbgbd9xD0c2453UJZAL4UV+L7euf1ahzrbQicGwIZqxKRylqbR5+qM6dP1NO6Ti5tcwNSEo+kcIuiSvIMyHPN41wJud3Mws9kv03PB2MkwpeRg37W39HfUa1VrzQHmejWKUvsJBAT6Hi/TIDfa2C0wjCJQFGdOJBK6kMDeNQMbCLYIjIrKuhZDaZ5ymMqQyeoeITAA0p7ed38hQZ/mWb9sDS5lrD5dHg94aSHTdD77qY9PoQlMrmVZLxe78OUP3TgIC/4yLwVkaKmPcEqFl8hPPjFbyt/RhiOZmc4gYbD4BC+PhEZrEPE8DS60CckVJ+oWUK2CV4ipshP1LPIz0Zgof5BpWKdrnpfe197pVC5rr9QvapUKF25rA9h5Y7yreWu8ux1kJ5iHvrK88pPyiq7reibLhcy52pG+Angvq36fUUyz1C7f1btIs8zjPgKwW9HsJ+iHv2xGlX/0ddeu1d9YA5mIUyMyrIaNxvlyvzKrHKxfFMpKV1RWqFOIaw8ovyfSkflcUmqy6+fE/bC57m+zsq/+ovVf6xUXihfetSG1x4SNS4dvLNQLj1XmlNpqNwwaJ5C6R8DqwJZzOugYIrZOiBcULurv6lydajzimX0J5VrSi2lezEDYczYSmXMRLV/dO3+/kLl36vIf21fWy2Ml1R5V86vwBdxXn1iTmlY6c5SXLpCfrl+VyqUriw3lW/u6+trl4znx5Ie188FQlk/CavOPfB/LlgazfNgt5ZOw432tDm7ihZfDwPTQport5dv9nX/J+/tJokqaObfTbPKkcUofwRa0aiw4GrQ/hRrvMzIS2QR6ECEe8j6OFAzqojU7a5E4QumpjtIUUd4cAj1iwxsMNpIM3YoLlXgVvKkY583lF1qjbFj+Fb8cBD/MiIMgskEZEGhovy98EgJu0N5hjHCYSRiA4qANakoKt9Ap9FsWNRM3h1+Dkvhq3VJSzI+n8u/ng5HScYWZghEfCXh79C2wAJspzqMhtS05yTscjj+W2VrHxGzYPakDkEWKHx9XSppJWiADOqBsgoImOi2zq7e2dnZXdYeX3V+9b7S/NJNlfmVq0Q6l1UXVP8mf7GeL60oTH3ixr6QprM0C+0I1oegXqtyvVJXEAhyVXWSBao0YaDqNiQuyFqTMpfFMdQrxVPCd1V6AgP9Cut+1bAq+QGfxTgEPTDIZZiB6ipxDPlD/CAZ1zCojlD+quoe9AYCrqvSbw2LWZpM437py4Z4crGrRFE0n8b7HNwNqOMhDz8VLj0kRbqnyvTVrupjhH8Uhm556cR9DHxnYsmezeMG/us5JdOo00llZNHVsgh+qHTBOtwT5MdA7C4SGKFENVlynQZ7RuXN1b1Z6WKFx4SsKKp0oIvgHBFgl9J2O0Nkjgeb8XDS7WBAv6y86bpvpXy3eDxT8f8AABAASURBVEOdyiOLTjOZm2zgdNCNJ3mbyLZohnAoAaWpKix0Tji6bnTKMpOAF3ONbY1j4XCw0n9AOmwrou2B4SZnONNZ7mo0oTtZmIwt3p/b3Xk3smLuT0r/B+lwKeBvTZ1dUfIl6fVipWRxGQIZAs8jIHJ5/nHD3MNSpFQtPZj6VJuvthcjvl9E9HFPHgZDOKYPhOQBmymLRQMZj4jQCoRIz9l/a8/jALRguLSjfPi6ylyZ+f8A+WMaLtV9yaaraR8PBeWdLyK7mTo00H287sFKpPIGi6yRtC6V8x8jb1WZzxqRV9z28l7PXmTyFsls1ftTPsUNutekq5esiqzPt6nMrc3bkzQ3U+ETJGNXlVlWRg/zFTM/P7a4T/nCzKTboC43YgRGiPCPgrPw3bN9qaW3Us42be5H+fytwm12ywIkqNW3BN1bzfl3F+h3UdnTgi60+Ipau5YTi9ClfJnLEHiZIPDSquk2SvENqMYufgrgLpHxMFlQ/4HhGxVX+S1akjHJiGRcrlJ8oMzqRzzsqwZcL1JsceCbI/LUfJQ/EmPQAMDJB5eW5pckw/0w9f7j8AibnzWSkxnxjYgw1Zw1y4qbDCIQXp2E9n/YpHKnKWxvxT3nnY0UYU03g5aINtzBXuMibkHgMnrT0pE7EXyUxhbJO52OY1T4v7XneH4avnTsuDXInPI/JbmpgYvMuZv7cn3dSrcqFyUtyWblOH8UtWmsRK8TiVUlQ6eR9kCE6JYe9PQrPO4ahXK5vX6r5F6icjrp8G2F/9A7f6p8ERNewEPBmcsQyBBYHQJudQmGJH72wM++i1T8X0Rkv7Z69cJgVhUsd3I+tkuQw8lpPp2EDlSQ4gEanoPYYMA7HBHRfSJJk5NEjVsuq09pQWlOtTBwmPF+EeXXZKE9zAjH0/F/Hfl5R2yj9I+I3P4qM+1ib75mRh0+8N0q43wDjjeyQ+U8BXKk0VWtjg/I3HxcxJUH/TPK/7gIVCeIvNlSfMYM10ruViLQk0S0W+u9rnsN4TDDYYaszyeh+irfoC4/Mr8tYn8S6X4gvQKhzgPtGi2P3xsz/nL/gn7hBBRGFw4pLCx8KBmdvFV6z3U+/TO8DyelVzi46wfK0ab3oIVkgRkCGQKDIrBxCE9mlEqvl6rVa1NvV1ic36E+8HeUPDgynOuQ/p0Rn2lobWitptU5IqK/y2L6lXl/mwilRyS5HWmfY2ofTNqSAyTreecDuWij+5lclPuT9rk+7c2+YN6uUr6SgZPN/Akq/v0x/DscuLeIanMQI6k4GnP0nKN7B4wXaUl6sQRPI/AW5TlC+RtpfrpIeEsz05LW7yU9TgZ5ktKNApEj2E9nD4v0rtLy+zaFh6Ws6b6cG6ErGZUc5iJ8AuAHlXeU8uZFeguU9+6UeDSclqIZwwqVwrsVdqh03RbeTnLA281xK+n0R1maZ0VRdC2AQctReOYyBDIEVoGAxtIqYjZE8EIsLBQL80RuZQIPge4qi3mRt2iYpfXjU6SnF3KFNlk6tzvzP5Ol9X2pEf4yoSgGmQiHEwj7cNKWe4+svUmKi+UVhVrv3N527XvdG1v8l8hH3xKJnUGzn8oaexyGCSBfB4ctSTSQDPXOgQp3ti9o7xOZiBjdkYo5TjJ3kd9J6d5gkXuHLLwTGfMI0r3WiN1EwGNUaBUGHRjYZYD/WS5fuROLMNj3pZgfnd+pkiudqnI+S7gjAYzw3h4RmV0sHM5JI7uwgkr4Mm2axIn0s/2le815yfaUVcwWM7dN2dfvro6qPto7r7dDMjKXIZAhsJYIhIG/llnWL3lPrqfP1d0MA++RFVNhncdqcJ9gwDQp086I9b56XykqJE9XK9WrAfun4u4WuczR3lkrwIMJfsBSe3+htXBkcVRxPIC8fHC1vva+uVoW3l7Kly72xC89+ROAvyDwB5VzkWRdDbO7ADwhX9Fz2JfbHcT+KmsvWXLhF0oKipO3LehtvPKNVLpYaeYq/EYR1+8J/gCe36P5s8uj6zf3zkUgIYlXiuDGoSGQspawxzvP9yvvu0mVQag8zhUh/0WE/mtZbhfVhtUeLlhhfKOIkbn6BNV1pog174ld4fxYEGFPby460Y3FXwNQ1lBI5jMEMgTWBgFxzNokH4K0T6Fc6iw9q6XZs7KUmkUkJ2twT9bgfsJSXsBafUzR5Q+tV+pH5Bvy4+DdbSKHnwL8JTzCXzU4kLs58l0ET5Ocd2m/66BALpioU02ACNds9Guf6zH5KysLKr/MVQvfcBG+I0b6gYE/kYX1C+37/VpLyt+D/BOMfzHDJfDUXhkv0v18vf/Bw59j3n5Nj/CTVj9R2A8j4ru5fO675bHlc0sLarcuISFTsQ4TUBQRT83X80fA4/85h4+TPEH5tlKCmUpzmwjz2tSlF1bSyg3luDyv2FlsA7GVBw+HxW+UlSmrlvMNHGtkG8F7vflV/+2ohGYuQyBDYPUIuNUn2TAptO/2eJx6nbTavwlcC4cHkEdsdEeDfLeFPbfUHefoFpU7yr8qd5S/aMSfDHaX4jtFVHk4209W2edo+AxSvKPQXdi/0FaY0tzcPApTUFhG82p3d3dn+OmcQIDl9vLZ1QXVb1fbq1+oNNY+kdSSj8ZxfLqW0qdFUfSROBd/JF/Lf3QYh32s0lH7dHlB9Yuljsr/ldvL54T8QU7Pcz0LsNjaChgWmsY0jZY1N61QKRykct/j4D4Ds0/RUafAFv7+d4ZI71cw/x3n/a9q7bUH0IV+pZ8g0j6QxvEi1p1lYR5twNYE7xQm35GsH5d9+VLp+7Ce18ZlaTMEMgRWQCAM1hWCNt5r38LaA6Vc5YueuJg+rcKngSzCkq4MswWAn2pW3wItGI5WNDPmlXT2M/P4m6X4p+7hT4MSEgeL/D7HCGeJKD5XS2pH57pz2w4QXxuasJj8IgDE8lcKWZwLdfVqDzAsh4PXHtn8QJDt7e3hW/7hz1o8ll5BRoxgTUonHbSMbWhr2C71tbeq/C8DOIcOHwFsZ5LdALsA3EXPiyqo/LLUXv1zf1KbgTa0ipy3dHC7SKvXyr8dsuZE6A+a8Z1aKk/PlyoLRbCPIyxlJSRzGQIZAuuHgFu/7OudO8W8gaXnE2DsYW4vIzdLnY0HEUd1+5bBDSu64pcTJB/3Vd9Uml/9W7mx/N8Row/R+AcY+uWVd8CiC9+he7vI8swodX+uJ9Wzij7/wUJn4YDiyOJmmDiQBut1taJJRDWpobdwaIL8x8ynZ5n5y434X0ce4ygqM+Rh+JfCP+y9vdObfaDUVToTHehta2trbOpvmpRYcqhL+RXtRW4fu/InifRemM+BHCb9/ukd7+tpRknPMvj0mbkMgQyB9UbgpSa8UIEwoH25Vr4vpf+5TmFvUOClBP6WRlEbIhxqkYUvK4+MIh4usjl8WH1YQ3/S36Wl4IWBULT00z4Zvqs8fwdRpWOD/BYiocPh3Efp8FPQX6Il70XJyMLPk7b8GUlb8p6GUfljktbkoIZRDXs2jm7cuamlaYfgG9sadymOKu6VjEoO1Qnrm7Un919Ja/6Luv+ygMIFznChDht+TOc+aDEOBK0Nxm4zPCP/pPzfAJ5fTKuXVVj5l5ajTwAIf49qPVh4XJ3Vt5m3BdLvKcAm1OqFj6ee18si1OEKL1Da71esciNmL86j98xtYAQy8a8OBDYFwluM9EJ01xprD4lI/kDwgrqZTirt9SKGYfDWofA9tPTdx8F28n1+XKFckIXk2qq+eg3T6ALvcZZPcabI5jyY/UVEciUM4f+2gIhkMhx30pLzQEZ8E+neLZL6qGT+Dx3+17v0e6mv/7Ae1X5cj2s/TlH/oTn/XdB/PTKeoTynM3LvdI7HkNhfRLUNPBrMrFFlSCU8p7ssPXxEce/38F+NEF3Z1YVFaEev9vamJKNyJxdbC9+Cd28jKV04HsRVcP4WOJtCx7In73Lmrqh0VJ6UNRh+tsgvBif7zBDIEBgKBNxQCBkiGR5PIfysz+Pat3oqx9wsC79OArtXJNYhQtlKRPiYeTdXFtKb9DzdO9+KhVjY39E/WyTxWMVVbhZh/MLAH5rx+9rn+75I6a8AbpS/jcAVkvmY/FiC0wzYWnIny+8l8jlA/iA9HyC/j/xepJbYhh2QYrgsyW7lg8KlCyXP/k8v/xu8gV9T3HmVEZWrKvMr19Q6aneGvUCVOeBEmFUgol62FyFuLhbTPqXt7ZguQhxd4zzOBfGIrMG5qkv4Pl5NaTOXIZAhMMQIbEqEt2zVvAZ+x3AOvwRw/xKZ3AF4WXI+3FNZREeYty5L7ellMhk60KN8d5TbyzeUO8r/rnRWrqa5c5D6H6Mun6Y/EHH93Ax/BOwSGP9oHmcbcamsrlvkAymqTF5IICyPw/sVMPyeqT9TeX9qwE+8+Z+WapVfl2vVn5Sr8qPLvw2Ei5moSB8l0ecyrtJYmaVl+U1GXqTgYHXOV/nN8IjLc8tPlRZU/1qZX3kc8xB+dEBJMpchsAkj8DJWzW2iussIQi2ckpbz5Qe03LvIwK/4mD0ionFmnBs5f121q3r/i+hvivOlBaXbSp3VC0td1fNLnfU7qla9xHn3RQf/JXp+rWzlb2gJ+jUYf6AMP3Iu/pI5+x8i+hrIHyJyOoxwPyx31n5dbap+U8T2A+3J/RWL0AVZlwP3xV9P8VjVtcRyFRGfo7LPpvF8wP3T56Lw44arypWFZwhkCAwxApsq4S2t5mx0VNorMysdlUcj8+0Gd1eE+Fv9aS18JUUctTTpKp/GoUGntOMb2hq2L0SF0aWWUkff/Nr9pYbSAh2AxMVK8elSY+mS8vzyH/vm9z1Q8ZX5/Wn/Y6Vi6S+leaXbdECyMHz9pNhf3D0/Kj8FrWhWWeuEXamzdHN5QfkcWaBnBetOcjKXIZAhsJEQWKdBu5F0W6mY/vba3SKLa/oX9N8u+2rRSglWEZDUkt2133emmb/EkV9p6GrYCWNQTMrJ3tV89SPVQvWTIrNdMQX55vHNIxKXvKkQF05O+pI9RowYMaxYLe6m/GeA9lcX8QeJ5d6ENjSsorgsOEMgQ2ATRWDjE95LAYTVY5pvgEOivbOcoUbkUND7fozwIdLer2XmboXuwoR6tX4oHU7RiexHzdsn+9C3JdK6Mli/9twqNFRIVpV3zazLl6K+WZkZAhkCgyLwqiC8OK4/AGdfhfenmeeZJV97BLPQ6+nDf/V4gRn+7J1/pFAudBF8DMb7YbjF0f07YtQV0qep/Zrm/ht033TM/RvzEL5XNyioWWCGQIbAponAq4LweudiQbm9fksJ1cvKSfk2dCEsh2s5n7s1hf+ZDjB+EjO+t1tXv/XPZMrfgzzTIru43FhuD+l1UPGw9vKuLs0v3b7kKyfpptmkmVYZAhkCq0LgVUF4qryXr6IDPbLswp9r6RUWiKs2v3Zv2BsMf0urwHpI09/Rf5cOK24pzys/uWz6Jc81pdtILismQyBDYCgReLUQ3lBilslR2RN9AAABzklEQVTKEMgQeJkikBHey7ThMrUzBDIE1h6BjPDWHrMsx6aJQKZVhsBqEcgIb7UQZQkyBDIEXikIZIT3SmnJrB4ZAhkCq0UgI7zVQpQlyBB45SHwaq1RRniv1pbP6p0h8CpEICO8V2GjZ1XOEHi1IpAR3qu15bN6Zwi8ChFYJ8J7FeKUVTlDIEPgFYBARnivgEbMqpAhkCGwZghkhLdmOGWpMgQyBF4BCGSEt6EbMZOfIZAhsMkgkBHeJtMUmSIZAhkCGxqBjPA2NMKZ/AyBDIFNBoGM8DaZpsgUATIMMgQ2LAIZ4W1YfDPpGQIZApsQAhnhbUKNkamSIZAhsGERyAhvw+KbSc8Q2FAIZHLXAYGM8NYBtCxLhkCGwMsTgYzwXp7tlmmdIZAhsA4IZIS3DqBlWTIEMgReXgg8r21GeM8jkd0zBDIEXvEIZIT3im/irIIZAhkCzyOQEd7zSGT3DIEMgVc8AhnhrUETZ0kyBDIEXhkIZIT3ymjHrBYZAhkCa4BARnhrAFKWJEMgQ+CVgUBGeK+Mdtx0apFpkiGwCSOQEd4m3DiZahkCGQJDi0BGeEOLZyYtQyBDYBNGICO8TbhxMtVe6Qhk9dvYCPx/AAAA//8+gNSQAAAABklEQVQDADFcJtdAOuctAAAAAElFTkSuQmCC"/>
        <xdr:cNvSpPr>
          <a:spLocks noChangeAspect="1" noChangeArrowheads="1"/>
        </xdr:cNvSpPr>
      </xdr:nvSpPr>
      <xdr:spPr bwMode="auto">
        <a:xfrm>
          <a:off x="86677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771525</xdr:colOff>
      <xdr:row>3</xdr:row>
      <xdr:rowOff>9525</xdr:rowOff>
    </xdr:from>
    <xdr:ext cx="2790825" cy="1028700"/>
    <xdr:pic>
      <xdr:nvPicPr>
        <xdr:cNvPr id="3" name="image2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7100" y="581025"/>
          <a:ext cx="2790825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0</xdr:row>
      <xdr:rowOff>133350</xdr:rowOff>
    </xdr:from>
    <xdr:ext cx="3190875" cy="1457325"/>
    <xdr:pic>
      <xdr:nvPicPr>
        <xdr:cNvPr id="4" name="image1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20575" y="133350"/>
          <a:ext cx="3190875" cy="1457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48"/>
  <sheetViews>
    <sheetView showGridLines="0" tabSelected="1" topLeftCell="G1" workbookViewId="0">
      <selection activeCell="P10" sqref="P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0.28515625" customWidth="1"/>
    <col min="6" max="6" width="17" customWidth="1"/>
    <col min="7" max="7" width="27.5703125" customWidth="1"/>
    <col min="8" max="18" width="18.85546875" customWidth="1"/>
    <col min="19" max="19" width="0" hidden="1" customWidth="1"/>
    <col min="20" max="20" width="6.42578125" customWidth="1"/>
  </cols>
  <sheetData>
    <row r="5" spans="1:21" ht="18.75">
      <c r="G5" s="10" t="s">
        <v>50</v>
      </c>
      <c r="H5" s="11"/>
      <c r="I5" s="11"/>
      <c r="J5" s="11"/>
    </row>
    <row r="7" spans="1:21">
      <c r="A7" s="1" t="s">
        <v>0</v>
      </c>
      <c r="B7" s="2">
        <v>2023</v>
      </c>
      <c r="C7" s="3" t="s">
        <v>1</v>
      </c>
      <c r="D7" s="3" t="s">
        <v>1</v>
      </c>
      <c r="E7" s="3" t="s">
        <v>1</v>
      </c>
      <c r="F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3" t="s">
        <v>1</v>
      </c>
      <c r="Q7" s="3" t="s">
        <v>1</v>
      </c>
      <c r="R7" s="3" t="s">
        <v>1</v>
      </c>
    </row>
    <row r="8" spans="1:21">
      <c r="A8" s="1" t="s">
        <v>2</v>
      </c>
      <c r="B8" s="1" t="s">
        <v>3</v>
      </c>
      <c r="C8" s="3" t="s">
        <v>1</v>
      </c>
      <c r="D8" s="3" t="s">
        <v>1</v>
      </c>
      <c r="E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3" t="s">
        <v>1</v>
      </c>
      <c r="Q8" s="3" t="s">
        <v>1</v>
      </c>
      <c r="R8" s="3" t="s">
        <v>1</v>
      </c>
    </row>
    <row r="9" spans="1:21">
      <c r="A9" s="1" t="s">
        <v>4</v>
      </c>
      <c r="B9" s="1" t="s">
        <v>5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3" t="s">
        <v>1</v>
      </c>
      <c r="Q9" s="3" t="s">
        <v>1</v>
      </c>
      <c r="R9" s="3" t="s">
        <v>1</v>
      </c>
    </row>
    <row r="10" spans="1:21" ht="24">
      <c r="A10" s="1" t="s">
        <v>6</v>
      </c>
      <c r="B10" s="1" t="s">
        <v>7</v>
      </c>
      <c r="C10" s="1" t="s">
        <v>8</v>
      </c>
      <c r="D10" s="1" t="s">
        <v>9</v>
      </c>
      <c r="E10" s="18" t="s">
        <v>54</v>
      </c>
      <c r="F10" s="18" t="s">
        <v>55</v>
      </c>
      <c r="G10" s="1" t="s">
        <v>10</v>
      </c>
      <c r="H10" s="1" t="s">
        <v>11</v>
      </c>
      <c r="I10" s="1" t="s">
        <v>12</v>
      </c>
      <c r="J10" s="1" t="s">
        <v>13</v>
      </c>
      <c r="K10" s="40" t="s">
        <v>64</v>
      </c>
      <c r="L10" s="1" t="s">
        <v>14</v>
      </c>
      <c r="M10" s="41" t="s">
        <v>65</v>
      </c>
      <c r="N10" s="1" t="s">
        <v>15</v>
      </c>
      <c r="O10" s="42" t="s">
        <v>66</v>
      </c>
      <c r="P10" s="43" t="s">
        <v>67</v>
      </c>
      <c r="Q10" s="1" t="s">
        <v>16</v>
      </c>
      <c r="R10" s="1" t="s">
        <v>17</v>
      </c>
    </row>
    <row r="11" spans="1:21" ht="22.5">
      <c r="A11" s="4" t="s">
        <v>18</v>
      </c>
      <c r="B11" s="5" t="s">
        <v>19</v>
      </c>
      <c r="C11" s="6" t="s">
        <v>20</v>
      </c>
      <c r="D11" s="4" t="s">
        <v>21</v>
      </c>
      <c r="E11" s="4" t="s">
        <v>22</v>
      </c>
      <c r="F11" s="4" t="s">
        <v>23</v>
      </c>
      <c r="G11" s="5" t="s">
        <v>24</v>
      </c>
      <c r="H11" s="7">
        <v>5817056048</v>
      </c>
      <c r="I11" s="7">
        <v>0</v>
      </c>
      <c r="J11" s="7">
        <v>12000000</v>
      </c>
      <c r="K11" s="7">
        <v>5805056048</v>
      </c>
      <c r="L11" s="7">
        <v>0</v>
      </c>
      <c r="M11" s="7">
        <v>5805056048</v>
      </c>
      <c r="N11" s="7">
        <v>0</v>
      </c>
      <c r="O11" s="7">
        <v>2510838294</v>
      </c>
      <c r="P11" s="7">
        <v>2510838294</v>
      </c>
      <c r="Q11" s="7">
        <v>2510838294</v>
      </c>
      <c r="R11" s="7">
        <v>2510838294</v>
      </c>
    </row>
    <row r="12" spans="1:21" ht="22.5">
      <c r="A12" s="4" t="s">
        <v>18</v>
      </c>
      <c r="B12" s="5" t="s">
        <v>19</v>
      </c>
      <c r="C12" s="6" t="s">
        <v>25</v>
      </c>
      <c r="D12" s="4" t="s">
        <v>21</v>
      </c>
      <c r="E12" s="4" t="s">
        <v>22</v>
      </c>
      <c r="F12" s="4" t="s">
        <v>23</v>
      </c>
      <c r="G12" s="5" t="s">
        <v>26</v>
      </c>
      <c r="H12" s="7">
        <v>2091669587</v>
      </c>
      <c r="I12" s="7">
        <v>0</v>
      </c>
      <c r="J12" s="7">
        <v>0</v>
      </c>
      <c r="K12" s="7">
        <v>2091669587</v>
      </c>
      <c r="L12" s="7">
        <v>0</v>
      </c>
      <c r="M12" s="7">
        <v>2091669587</v>
      </c>
      <c r="N12" s="7">
        <v>0</v>
      </c>
      <c r="O12" s="7">
        <v>989024941</v>
      </c>
      <c r="P12" s="7">
        <v>989024941</v>
      </c>
      <c r="Q12" s="7">
        <v>989024941</v>
      </c>
      <c r="R12" s="7">
        <v>918972531</v>
      </c>
    </row>
    <row r="13" spans="1:21" ht="33.75">
      <c r="A13" s="4" t="s">
        <v>18</v>
      </c>
      <c r="B13" s="5" t="s">
        <v>19</v>
      </c>
      <c r="C13" s="6" t="s">
        <v>27</v>
      </c>
      <c r="D13" s="4" t="s">
        <v>21</v>
      </c>
      <c r="E13" s="4" t="s">
        <v>22</v>
      </c>
      <c r="F13" s="4" t="s">
        <v>23</v>
      </c>
      <c r="G13" s="5" t="s">
        <v>28</v>
      </c>
      <c r="H13" s="7">
        <v>592514841</v>
      </c>
      <c r="I13" s="7">
        <v>0</v>
      </c>
      <c r="J13" s="7">
        <v>0</v>
      </c>
      <c r="K13" s="7">
        <v>592514841</v>
      </c>
      <c r="L13" s="7">
        <v>0</v>
      </c>
      <c r="M13" s="7">
        <v>592514841</v>
      </c>
      <c r="N13" s="7">
        <v>0</v>
      </c>
      <c r="O13" s="7">
        <v>332619749</v>
      </c>
      <c r="P13" s="7">
        <v>332619749</v>
      </c>
      <c r="Q13" s="7">
        <v>332619749</v>
      </c>
      <c r="R13" s="7">
        <v>332619749</v>
      </c>
    </row>
    <row r="14" spans="1:21" ht="18.75" customHeight="1">
      <c r="A14" s="13"/>
      <c r="B14" s="14"/>
      <c r="C14" s="15"/>
      <c r="D14" s="12"/>
      <c r="E14" s="12"/>
      <c r="F14" s="12"/>
      <c r="G14" s="17" t="s">
        <v>51</v>
      </c>
      <c r="H14" s="22">
        <f>SUM(H11:H13)</f>
        <v>8501240476</v>
      </c>
      <c r="I14" s="22">
        <f t="shared" ref="I14:S14" si="0">SUM(I11:I13)</f>
        <v>0</v>
      </c>
      <c r="J14" s="22">
        <f>SUM(J11:J13)</f>
        <v>12000000</v>
      </c>
      <c r="K14" s="22">
        <f>SUM(K11:K13)</f>
        <v>8489240476</v>
      </c>
      <c r="L14" s="22">
        <f t="shared" si="0"/>
        <v>0</v>
      </c>
      <c r="M14" s="22">
        <f>SUM(M11:M13)</f>
        <v>8489240476</v>
      </c>
      <c r="N14" s="22">
        <f t="shared" si="0"/>
        <v>0</v>
      </c>
      <c r="O14" s="22">
        <f>SUM(O11:O13)</f>
        <v>3832482984</v>
      </c>
      <c r="P14" s="22">
        <f t="shared" si="0"/>
        <v>3832482984</v>
      </c>
      <c r="Q14" s="22">
        <f t="shared" si="0"/>
        <v>3832482984</v>
      </c>
      <c r="R14" s="22">
        <f t="shared" si="0"/>
        <v>3762430574</v>
      </c>
      <c r="S14" s="16">
        <f t="shared" si="0"/>
        <v>0</v>
      </c>
      <c r="T14" s="16"/>
      <c r="U14" s="23"/>
    </row>
    <row r="15" spans="1:21" ht="22.5">
      <c r="A15" s="4" t="s">
        <v>18</v>
      </c>
      <c r="B15" s="5" t="s">
        <v>19</v>
      </c>
      <c r="C15" s="6" t="s">
        <v>29</v>
      </c>
      <c r="D15" s="4" t="s">
        <v>21</v>
      </c>
      <c r="E15" s="4" t="s">
        <v>22</v>
      </c>
      <c r="F15" s="4" t="s">
        <v>23</v>
      </c>
      <c r="G15" s="5" t="s">
        <v>30</v>
      </c>
      <c r="H15" s="7">
        <v>1651240817</v>
      </c>
      <c r="I15" s="7">
        <v>0</v>
      </c>
      <c r="J15" s="7">
        <v>0</v>
      </c>
      <c r="K15" s="7">
        <v>1651240817</v>
      </c>
      <c r="L15" s="7">
        <v>0</v>
      </c>
      <c r="M15" s="7">
        <v>1590652409.05</v>
      </c>
      <c r="N15" s="7">
        <v>60588407.950000003</v>
      </c>
      <c r="O15" s="7">
        <v>1572880336.05</v>
      </c>
      <c r="P15" s="7">
        <v>569764762.67999995</v>
      </c>
      <c r="Q15" s="7">
        <v>569764762.67999995</v>
      </c>
      <c r="R15" s="7">
        <v>566491962.67999995</v>
      </c>
    </row>
    <row r="16" spans="1:21" ht="22.5">
      <c r="A16" s="4" t="s">
        <v>18</v>
      </c>
      <c r="B16" s="5" t="s">
        <v>19</v>
      </c>
      <c r="C16" s="6" t="s">
        <v>29</v>
      </c>
      <c r="D16" s="4" t="s">
        <v>31</v>
      </c>
      <c r="E16" s="4" t="s">
        <v>32</v>
      </c>
      <c r="F16" s="4" t="s">
        <v>23</v>
      </c>
      <c r="G16" s="5" t="s">
        <v>30</v>
      </c>
      <c r="H16" s="7">
        <v>1765300300</v>
      </c>
      <c r="I16" s="7">
        <v>0</v>
      </c>
      <c r="J16" s="7">
        <v>12000000</v>
      </c>
      <c r="K16" s="7">
        <v>1753300300</v>
      </c>
      <c r="L16" s="7">
        <v>0</v>
      </c>
      <c r="M16" s="7">
        <v>1457664772.55</v>
      </c>
      <c r="N16" s="7">
        <v>295635527.44999999</v>
      </c>
      <c r="O16" s="7">
        <v>1276972427.1700001</v>
      </c>
      <c r="P16" s="7">
        <v>797449549.27999997</v>
      </c>
      <c r="Q16" s="7">
        <v>797449549.27999997</v>
      </c>
      <c r="R16" s="7">
        <v>794836621.27999997</v>
      </c>
    </row>
    <row r="17" spans="1:19" ht="25.5" customHeight="1">
      <c r="A17" s="12"/>
      <c r="B17" s="14"/>
      <c r="C17" s="15"/>
      <c r="D17" s="12"/>
      <c r="E17" s="12"/>
      <c r="F17" s="12"/>
      <c r="G17" s="17" t="s">
        <v>52</v>
      </c>
      <c r="H17" s="22">
        <f>SUM(H15:H16)</f>
        <v>3416541117</v>
      </c>
      <c r="I17" s="22">
        <f t="shared" ref="I17:O17" si="1">SUM(I15:I16)</f>
        <v>0</v>
      </c>
      <c r="J17" s="22">
        <f>SUM(J15:J16)</f>
        <v>12000000</v>
      </c>
      <c r="K17" s="22">
        <f>SUM(K15:K16)</f>
        <v>3404541117</v>
      </c>
      <c r="L17" s="22">
        <f>SUM(L15:L16)</f>
        <v>0</v>
      </c>
      <c r="M17" s="22">
        <f>SUM(M15:M16)</f>
        <v>3048317181.5999999</v>
      </c>
      <c r="N17" s="22">
        <f>SUM(N15:N16)</f>
        <v>356223935.39999998</v>
      </c>
      <c r="O17" s="22">
        <f t="shared" si="1"/>
        <v>2849852763.2200003</v>
      </c>
      <c r="P17" s="22">
        <f>SUM(P15:P16)</f>
        <v>1367214311.96</v>
      </c>
      <c r="Q17" s="22">
        <f>SUM(Q15:Q16)</f>
        <v>1367214311.96</v>
      </c>
      <c r="R17" s="22">
        <f>SUM(R15:R16)</f>
        <v>1361328583.96</v>
      </c>
    </row>
    <row r="18" spans="1:19" ht="33.75">
      <c r="A18" s="4" t="s">
        <v>18</v>
      </c>
      <c r="B18" s="5" t="s">
        <v>19</v>
      </c>
      <c r="C18" s="6" t="s">
        <v>33</v>
      </c>
      <c r="D18" s="4" t="s">
        <v>21</v>
      </c>
      <c r="E18" s="4" t="s">
        <v>22</v>
      </c>
      <c r="F18" s="4" t="s">
        <v>23</v>
      </c>
      <c r="G18" s="5" t="s">
        <v>34</v>
      </c>
      <c r="H18" s="7">
        <v>2060000</v>
      </c>
      <c r="I18" s="7">
        <v>12000000</v>
      </c>
      <c r="J18" s="7">
        <v>0</v>
      </c>
      <c r="K18" s="7">
        <v>14060000</v>
      </c>
      <c r="L18" s="7">
        <v>0</v>
      </c>
      <c r="M18" s="7">
        <v>14060000</v>
      </c>
      <c r="N18" s="7">
        <v>0</v>
      </c>
      <c r="O18" s="7">
        <v>1803905</v>
      </c>
      <c r="P18" s="7">
        <v>1803905</v>
      </c>
      <c r="Q18" s="7">
        <v>1803905</v>
      </c>
      <c r="R18" s="7">
        <v>1803905</v>
      </c>
    </row>
    <row r="19" spans="1:19" ht="22.5">
      <c r="A19" s="4" t="s">
        <v>18</v>
      </c>
      <c r="B19" s="5" t="s">
        <v>19</v>
      </c>
      <c r="C19" s="6" t="s">
        <v>35</v>
      </c>
      <c r="D19" s="4" t="s">
        <v>31</v>
      </c>
      <c r="E19" s="4" t="s">
        <v>32</v>
      </c>
      <c r="F19" s="4" t="s">
        <v>23</v>
      </c>
      <c r="G19" s="5" t="s">
        <v>36</v>
      </c>
      <c r="H19" s="7">
        <v>50000000</v>
      </c>
      <c r="I19" s="7">
        <v>0</v>
      </c>
      <c r="J19" s="7">
        <v>0</v>
      </c>
      <c r="K19" s="7">
        <v>50000000</v>
      </c>
      <c r="L19" s="7">
        <v>0</v>
      </c>
      <c r="M19" s="7">
        <v>0</v>
      </c>
      <c r="N19" s="7">
        <v>50000000</v>
      </c>
      <c r="O19" s="7">
        <v>0</v>
      </c>
      <c r="P19" s="7">
        <v>0</v>
      </c>
      <c r="Q19" s="7">
        <v>0</v>
      </c>
      <c r="R19" s="7">
        <v>0</v>
      </c>
    </row>
    <row r="20" spans="1:19" ht="22.5">
      <c r="A20" s="4" t="s">
        <v>18</v>
      </c>
      <c r="B20" s="5" t="s">
        <v>19</v>
      </c>
      <c r="C20" s="6" t="s">
        <v>37</v>
      </c>
      <c r="D20" s="4" t="s">
        <v>21</v>
      </c>
      <c r="E20" s="4" t="s">
        <v>22</v>
      </c>
      <c r="F20" s="4" t="s">
        <v>23</v>
      </c>
      <c r="G20" s="5" t="s">
        <v>38</v>
      </c>
      <c r="H20" s="7">
        <v>22362701</v>
      </c>
      <c r="I20" s="7">
        <v>0</v>
      </c>
      <c r="J20" s="7">
        <v>0</v>
      </c>
      <c r="K20" s="7">
        <v>22362701</v>
      </c>
      <c r="L20" s="7">
        <v>0</v>
      </c>
      <c r="M20" s="7">
        <v>22293496</v>
      </c>
      <c r="N20" s="7">
        <v>69205</v>
      </c>
      <c r="O20" s="7">
        <v>22293496</v>
      </c>
      <c r="P20" s="7">
        <v>22293496</v>
      </c>
      <c r="Q20" s="7">
        <v>22293496</v>
      </c>
      <c r="R20" s="7">
        <v>22293496</v>
      </c>
    </row>
    <row r="21" spans="1:19" ht="22.5">
      <c r="A21" s="4" t="s">
        <v>18</v>
      </c>
      <c r="B21" s="5" t="s">
        <v>19</v>
      </c>
      <c r="C21" s="6" t="s">
        <v>37</v>
      </c>
      <c r="D21" s="4" t="s">
        <v>31</v>
      </c>
      <c r="E21" s="4" t="s">
        <v>32</v>
      </c>
      <c r="F21" s="4" t="s">
        <v>23</v>
      </c>
      <c r="G21" s="5" t="s">
        <v>38</v>
      </c>
      <c r="H21" s="7">
        <v>0</v>
      </c>
      <c r="I21" s="7">
        <v>12000000</v>
      </c>
      <c r="J21" s="7">
        <v>0</v>
      </c>
      <c r="K21" s="7">
        <v>12000000</v>
      </c>
      <c r="L21" s="7">
        <v>0</v>
      </c>
      <c r="M21" s="7">
        <v>6367146</v>
      </c>
      <c r="N21" s="7">
        <v>5632854</v>
      </c>
      <c r="O21" s="7">
        <v>6367146</v>
      </c>
      <c r="P21" s="7">
        <v>6367146</v>
      </c>
      <c r="Q21" s="7">
        <v>6367146</v>
      </c>
      <c r="R21" s="7">
        <v>6367146</v>
      </c>
    </row>
    <row r="22" spans="1:19" ht="22.5">
      <c r="A22" s="4" t="s">
        <v>18</v>
      </c>
      <c r="B22" s="5" t="s">
        <v>19</v>
      </c>
      <c r="C22" s="6" t="s">
        <v>39</v>
      </c>
      <c r="D22" s="4" t="s">
        <v>21</v>
      </c>
      <c r="E22" s="4" t="s">
        <v>40</v>
      </c>
      <c r="F22" s="4" t="s">
        <v>41</v>
      </c>
      <c r="G22" s="5" t="s">
        <v>42</v>
      </c>
      <c r="H22" s="7">
        <v>46000000</v>
      </c>
      <c r="I22" s="7">
        <v>0</v>
      </c>
      <c r="J22" s="7">
        <v>0</v>
      </c>
      <c r="K22" s="7">
        <v>46000000</v>
      </c>
      <c r="L22" s="7">
        <v>0</v>
      </c>
      <c r="M22" s="7">
        <v>0</v>
      </c>
      <c r="N22" s="7">
        <v>46000000</v>
      </c>
      <c r="O22" s="7">
        <v>0</v>
      </c>
      <c r="P22" s="7">
        <v>0</v>
      </c>
      <c r="Q22" s="7">
        <v>0</v>
      </c>
      <c r="R22" s="7">
        <v>0</v>
      </c>
    </row>
    <row r="23" spans="1:19" ht="27.75" customHeight="1">
      <c r="A23" s="12"/>
      <c r="B23" s="14"/>
      <c r="C23" s="15"/>
      <c r="D23" s="12"/>
      <c r="E23" s="12"/>
      <c r="F23" s="12"/>
      <c r="G23" s="17" t="s">
        <v>53</v>
      </c>
      <c r="H23" s="22">
        <f>SUM(H18:H22)</f>
        <v>120422701</v>
      </c>
      <c r="I23" s="22">
        <f>SUM(I18:I22)</f>
        <v>24000000</v>
      </c>
      <c r="J23" s="22">
        <f t="shared" ref="J23:R23" si="2">SUM(J18:J22)</f>
        <v>0</v>
      </c>
      <c r="K23" s="22">
        <f>SUM(K18:K22)</f>
        <v>144422701</v>
      </c>
      <c r="L23" s="22">
        <f t="shared" si="2"/>
        <v>0</v>
      </c>
      <c r="M23" s="22">
        <f t="shared" si="2"/>
        <v>42720642</v>
      </c>
      <c r="N23" s="22">
        <f>SUM(N18:N22)</f>
        <v>101702059</v>
      </c>
      <c r="O23" s="22">
        <f>SUM(O18:O22)</f>
        <v>30464547</v>
      </c>
      <c r="P23" s="22">
        <f>SUM(P18:P22)</f>
        <v>30464547</v>
      </c>
      <c r="Q23" s="22">
        <f t="shared" si="2"/>
        <v>30464547</v>
      </c>
      <c r="R23" s="22">
        <f t="shared" si="2"/>
        <v>30464547</v>
      </c>
    </row>
    <row r="24" spans="1:19" ht="27" customHeight="1">
      <c r="A24" s="19"/>
      <c r="B24" s="20"/>
      <c r="C24" s="21"/>
      <c r="D24" s="19"/>
      <c r="E24" s="19"/>
      <c r="F24" s="19"/>
      <c r="G24" s="25" t="s">
        <v>56</v>
      </c>
      <c r="H24" s="24">
        <f>+H23+H17+H14</f>
        <v>12038204294</v>
      </c>
      <c r="I24" s="24">
        <f t="shared" ref="I24:S24" si="3">+I23+I17+I14</f>
        <v>24000000</v>
      </c>
      <c r="J24" s="24">
        <f t="shared" si="3"/>
        <v>24000000</v>
      </c>
      <c r="K24" s="24">
        <f t="shared" si="3"/>
        <v>12038204294</v>
      </c>
      <c r="L24" s="24">
        <f t="shared" si="3"/>
        <v>0</v>
      </c>
      <c r="M24" s="24">
        <f t="shared" si="3"/>
        <v>11580278299.6</v>
      </c>
      <c r="N24" s="24">
        <f t="shared" si="3"/>
        <v>457925994.39999998</v>
      </c>
      <c r="O24" s="24">
        <f t="shared" si="3"/>
        <v>6712800294.2200003</v>
      </c>
      <c r="P24" s="24">
        <f t="shared" si="3"/>
        <v>5230161842.96</v>
      </c>
      <c r="Q24" s="24">
        <f t="shared" si="3"/>
        <v>5230161842.96</v>
      </c>
      <c r="R24" s="24">
        <f t="shared" si="3"/>
        <v>5154223704.96</v>
      </c>
      <c r="S24" s="24">
        <f t="shared" si="3"/>
        <v>0</v>
      </c>
    </row>
    <row r="25" spans="1:19" ht="67.5">
      <c r="A25" s="4" t="s">
        <v>18</v>
      </c>
      <c r="B25" s="5" t="s">
        <v>19</v>
      </c>
      <c r="C25" s="6" t="s">
        <v>43</v>
      </c>
      <c r="D25" s="4" t="s">
        <v>21</v>
      </c>
      <c r="E25" s="4" t="s">
        <v>22</v>
      </c>
      <c r="F25" s="4" t="s">
        <v>23</v>
      </c>
      <c r="G25" s="5" t="s">
        <v>44</v>
      </c>
      <c r="H25" s="7">
        <v>8365588461</v>
      </c>
      <c r="I25" s="7">
        <v>0</v>
      </c>
      <c r="J25" s="7">
        <v>0</v>
      </c>
      <c r="K25" s="7">
        <v>8365588461</v>
      </c>
      <c r="L25" s="7">
        <v>0</v>
      </c>
      <c r="M25" s="7">
        <v>7635141084</v>
      </c>
      <c r="N25" s="7">
        <v>730447377</v>
      </c>
      <c r="O25" s="7">
        <v>5637559378</v>
      </c>
      <c r="P25" s="7">
        <v>2246528288.5</v>
      </c>
      <c r="Q25" s="7">
        <v>2246528288.5</v>
      </c>
      <c r="R25" s="7">
        <v>2112671287.5</v>
      </c>
    </row>
    <row r="26" spans="1:19" ht="67.5">
      <c r="A26" s="4" t="s">
        <v>18</v>
      </c>
      <c r="B26" s="5" t="s">
        <v>19</v>
      </c>
      <c r="C26" s="6" t="s">
        <v>43</v>
      </c>
      <c r="D26" s="4" t="s">
        <v>31</v>
      </c>
      <c r="E26" s="4" t="s">
        <v>32</v>
      </c>
      <c r="F26" s="4" t="s">
        <v>23</v>
      </c>
      <c r="G26" s="5" t="s">
        <v>44</v>
      </c>
      <c r="H26" s="7">
        <v>1352867847</v>
      </c>
      <c r="I26" s="7">
        <v>0</v>
      </c>
      <c r="J26" s="7">
        <v>0</v>
      </c>
      <c r="K26" s="7">
        <v>1352867847</v>
      </c>
      <c r="L26" s="7">
        <v>0</v>
      </c>
      <c r="M26" s="7">
        <v>268806450</v>
      </c>
      <c r="N26" s="7">
        <v>1084061397</v>
      </c>
      <c r="O26" s="7">
        <v>69868344</v>
      </c>
      <c r="P26" s="7">
        <v>18346444</v>
      </c>
      <c r="Q26" s="7">
        <v>18346444</v>
      </c>
      <c r="R26" s="7">
        <v>18346444</v>
      </c>
    </row>
    <row r="27" spans="1:19" ht="67.5">
      <c r="A27" s="4" t="s">
        <v>18</v>
      </c>
      <c r="B27" s="5" t="s">
        <v>19</v>
      </c>
      <c r="C27" s="6" t="s">
        <v>43</v>
      </c>
      <c r="D27" s="4" t="s">
        <v>31</v>
      </c>
      <c r="E27" s="4" t="s">
        <v>45</v>
      </c>
      <c r="F27" s="4" t="s">
        <v>23</v>
      </c>
      <c r="G27" s="5" t="s">
        <v>44</v>
      </c>
      <c r="H27" s="7">
        <v>45373304</v>
      </c>
      <c r="I27" s="7">
        <v>0</v>
      </c>
      <c r="J27" s="7">
        <v>0</v>
      </c>
      <c r="K27" s="7">
        <v>45373304</v>
      </c>
      <c r="L27" s="7">
        <v>0</v>
      </c>
      <c r="M27" s="7">
        <v>0</v>
      </c>
      <c r="N27" s="7">
        <v>45373304</v>
      </c>
      <c r="O27" s="7">
        <v>0</v>
      </c>
      <c r="P27" s="7">
        <v>0</v>
      </c>
      <c r="Q27" s="7">
        <v>0</v>
      </c>
      <c r="R27" s="7">
        <v>0</v>
      </c>
    </row>
    <row r="28" spans="1:19" ht="101.25">
      <c r="A28" s="4" t="s">
        <v>18</v>
      </c>
      <c r="B28" s="5" t="s">
        <v>19</v>
      </c>
      <c r="C28" s="6" t="s">
        <v>46</v>
      </c>
      <c r="D28" s="4" t="s">
        <v>21</v>
      </c>
      <c r="E28" s="4" t="s">
        <v>22</v>
      </c>
      <c r="F28" s="4" t="s">
        <v>23</v>
      </c>
      <c r="G28" s="5" t="s">
        <v>47</v>
      </c>
      <c r="H28" s="7">
        <v>1727628483</v>
      </c>
      <c r="I28" s="7">
        <v>0</v>
      </c>
      <c r="J28" s="7">
        <v>0</v>
      </c>
      <c r="K28" s="7">
        <v>1727628483</v>
      </c>
      <c r="L28" s="7">
        <v>0</v>
      </c>
      <c r="M28" s="7">
        <v>1388378098</v>
      </c>
      <c r="N28" s="7">
        <v>339250385</v>
      </c>
      <c r="O28" s="7">
        <v>806091768</v>
      </c>
      <c r="P28" s="7">
        <v>244935135</v>
      </c>
      <c r="Q28" s="7">
        <v>244935135</v>
      </c>
      <c r="R28" s="7">
        <v>244935135</v>
      </c>
    </row>
    <row r="29" spans="1:19" ht="101.25">
      <c r="A29" s="4" t="s">
        <v>18</v>
      </c>
      <c r="B29" s="5" t="s">
        <v>19</v>
      </c>
      <c r="C29" s="6" t="s">
        <v>46</v>
      </c>
      <c r="D29" s="4" t="s">
        <v>31</v>
      </c>
      <c r="E29" s="4" t="s">
        <v>32</v>
      </c>
      <c r="F29" s="4" t="s">
        <v>23</v>
      </c>
      <c r="G29" s="5" t="s">
        <v>47</v>
      </c>
      <c r="H29" s="7">
        <v>250000000</v>
      </c>
      <c r="I29" s="7">
        <v>0</v>
      </c>
      <c r="J29" s="7">
        <v>0</v>
      </c>
      <c r="K29" s="7">
        <v>250000000</v>
      </c>
      <c r="L29" s="7">
        <v>0</v>
      </c>
      <c r="M29" s="7">
        <v>50000000</v>
      </c>
      <c r="N29" s="7">
        <v>200000000</v>
      </c>
      <c r="O29" s="7">
        <v>33369998</v>
      </c>
      <c r="P29" s="7">
        <v>33369998</v>
      </c>
      <c r="Q29" s="7">
        <v>33369998</v>
      </c>
      <c r="R29" s="7">
        <v>33369998</v>
      </c>
    </row>
    <row r="30" spans="1:19" ht="56.25">
      <c r="A30" s="4" t="s">
        <v>18</v>
      </c>
      <c r="B30" s="5" t="s">
        <v>19</v>
      </c>
      <c r="C30" s="6" t="s">
        <v>48</v>
      </c>
      <c r="D30" s="4" t="s">
        <v>21</v>
      </c>
      <c r="E30" s="4" t="s">
        <v>22</v>
      </c>
      <c r="F30" s="4" t="s">
        <v>23</v>
      </c>
      <c r="G30" s="5" t="s">
        <v>49</v>
      </c>
      <c r="H30" s="7">
        <v>11145667335</v>
      </c>
      <c r="I30" s="7">
        <v>0</v>
      </c>
      <c r="J30" s="7">
        <v>0</v>
      </c>
      <c r="K30" s="7">
        <v>11145667335</v>
      </c>
      <c r="L30" s="7">
        <v>0</v>
      </c>
      <c r="M30" s="7">
        <v>7362221958.8299999</v>
      </c>
      <c r="N30" s="7">
        <v>3783445376.1700001</v>
      </c>
      <c r="O30" s="7">
        <v>4302227085.1300001</v>
      </c>
      <c r="P30" s="7">
        <v>1010359646.83</v>
      </c>
      <c r="Q30" s="7">
        <v>1010359646.83</v>
      </c>
      <c r="R30" s="7">
        <v>983396792.83000004</v>
      </c>
    </row>
    <row r="31" spans="1:19" ht="56.25">
      <c r="A31" s="4" t="s">
        <v>18</v>
      </c>
      <c r="B31" s="5" t="s">
        <v>19</v>
      </c>
      <c r="C31" s="6" t="s">
        <v>48</v>
      </c>
      <c r="D31" s="4" t="s">
        <v>31</v>
      </c>
      <c r="E31" s="4" t="s">
        <v>32</v>
      </c>
      <c r="F31" s="4" t="s">
        <v>23</v>
      </c>
      <c r="G31" s="5" t="s">
        <v>49</v>
      </c>
      <c r="H31" s="7">
        <v>1200000000</v>
      </c>
      <c r="I31" s="7">
        <v>0</v>
      </c>
      <c r="J31" s="7">
        <v>0</v>
      </c>
      <c r="K31" s="7">
        <v>1200000000</v>
      </c>
      <c r="L31" s="7">
        <v>0</v>
      </c>
      <c r="M31" s="7">
        <v>40000000</v>
      </c>
      <c r="N31" s="7">
        <v>1160000000</v>
      </c>
      <c r="O31" s="7">
        <v>0</v>
      </c>
      <c r="P31" s="7">
        <v>0</v>
      </c>
      <c r="Q31" s="7">
        <v>0</v>
      </c>
      <c r="R31" s="7">
        <v>0</v>
      </c>
    </row>
    <row r="32" spans="1:19" ht="19.5" customHeight="1">
      <c r="A32" s="12"/>
      <c r="B32" s="14"/>
      <c r="C32" s="15"/>
      <c r="D32" s="12"/>
      <c r="E32" s="12"/>
      <c r="F32" s="12"/>
      <c r="G32" s="30" t="s">
        <v>57</v>
      </c>
      <c r="H32" s="22">
        <f>+H31+H30+H29+H28+H27+H26+H25</f>
        <v>24087125430</v>
      </c>
      <c r="I32" s="22">
        <f t="shared" ref="I32:L32" si="4">+I31+I30+I29+I28+I27+I26+I25</f>
        <v>0</v>
      </c>
      <c r="J32" s="22">
        <f t="shared" si="4"/>
        <v>0</v>
      </c>
      <c r="K32" s="22">
        <f>+K31+K30+K29+K28+K27+K26+K25</f>
        <v>24087125430</v>
      </c>
      <c r="L32" s="22">
        <f t="shared" si="4"/>
        <v>0</v>
      </c>
      <c r="M32" s="22">
        <f t="shared" ref="M32:R32" si="5">+M31+M30+M29+M28+M27+M26+M25</f>
        <v>16744547590.83</v>
      </c>
      <c r="N32" s="22">
        <f t="shared" si="5"/>
        <v>7342577839.1700001</v>
      </c>
      <c r="O32" s="22">
        <f t="shared" si="5"/>
        <v>10849116573.130001</v>
      </c>
      <c r="P32" s="22">
        <f t="shared" si="5"/>
        <v>3553539512.3299999</v>
      </c>
      <c r="Q32" s="22">
        <f t="shared" si="5"/>
        <v>3553539512.3299999</v>
      </c>
      <c r="R32" s="22">
        <f t="shared" si="5"/>
        <v>3392719657.3299999</v>
      </c>
    </row>
    <row r="33" spans="1:18" ht="18.75" customHeight="1">
      <c r="A33" s="26" t="s">
        <v>1</v>
      </c>
      <c r="B33" s="27" t="s">
        <v>1</v>
      </c>
      <c r="C33" s="28" t="s">
        <v>1</v>
      </c>
      <c r="D33" s="26" t="s">
        <v>1</v>
      </c>
      <c r="E33" s="26" t="s">
        <v>1</v>
      </c>
      <c r="F33" s="26" t="s">
        <v>1</v>
      </c>
      <c r="G33" s="31" t="s">
        <v>58</v>
      </c>
      <c r="H33" s="29">
        <f>+H32+H24</f>
        <v>36125329724</v>
      </c>
      <c r="I33" s="29">
        <f t="shared" ref="I33:R33" si="6">+I32+I24</f>
        <v>24000000</v>
      </c>
      <c r="J33" s="29">
        <f t="shared" si="6"/>
        <v>24000000</v>
      </c>
      <c r="K33" s="29">
        <f>+K32+K24</f>
        <v>36125329724</v>
      </c>
      <c r="L33" s="29">
        <f t="shared" si="6"/>
        <v>0</v>
      </c>
      <c r="M33" s="29">
        <f t="shared" si="6"/>
        <v>28324825890.43</v>
      </c>
      <c r="N33" s="29">
        <f t="shared" si="6"/>
        <v>7800503833.5699997</v>
      </c>
      <c r="O33" s="29">
        <f t="shared" si="6"/>
        <v>17561916867.350002</v>
      </c>
      <c r="P33" s="29">
        <f t="shared" si="6"/>
        <v>8783701355.2900009</v>
      </c>
      <c r="Q33" s="29">
        <f t="shared" si="6"/>
        <v>8783701355.2900009</v>
      </c>
      <c r="R33" s="29">
        <f t="shared" si="6"/>
        <v>8546943362.29</v>
      </c>
    </row>
    <row r="34" spans="1:18">
      <c r="A34" s="4" t="s">
        <v>1</v>
      </c>
      <c r="B34" s="8" t="s">
        <v>1</v>
      </c>
      <c r="C34" s="6" t="s">
        <v>1</v>
      </c>
      <c r="D34" s="4" t="s">
        <v>1</v>
      </c>
      <c r="E34" s="4" t="s">
        <v>1</v>
      </c>
      <c r="F34" s="4" t="s">
        <v>1</v>
      </c>
      <c r="G34" s="5" t="s">
        <v>1</v>
      </c>
      <c r="H34" s="9" t="s">
        <v>1</v>
      </c>
      <c r="I34" s="9" t="s">
        <v>1</v>
      </c>
      <c r="J34" s="9" t="s">
        <v>1</v>
      </c>
      <c r="K34" s="9" t="s">
        <v>1</v>
      </c>
      <c r="L34" s="9" t="s">
        <v>1</v>
      </c>
      <c r="M34" s="9" t="s">
        <v>1</v>
      </c>
      <c r="N34" s="9" t="s">
        <v>1</v>
      </c>
      <c r="O34" s="9" t="s">
        <v>1</v>
      </c>
      <c r="P34" s="9" t="s">
        <v>1</v>
      </c>
      <c r="Q34" s="9" t="s">
        <v>1</v>
      </c>
      <c r="R34" s="9" t="s">
        <v>1</v>
      </c>
    </row>
    <row r="35" spans="1:18" ht="0" hidden="1" customHeight="1"/>
    <row r="39" spans="1:18">
      <c r="C39" s="32" t="s">
        <v>59</v>
      </c>
      <c r="D39" s="32"/>
      <c r="E39" s="32"/>
      <c r="F39" s="32"/>
      <c r="G39" s="32"/>
      <c r="H39" s="32"/>
      <c r="I39" s="33"/>
      <c r="J39" s="34"/>
    </row>
    <row r="40" spans="1:18">
      <c r="C40" s="35"/>
      <c r="D40" s="35"/>
      <c r="E40" s="35"/>
      <c r="F40" s="35"/>
      <c r="G40" s="35"/>
      <c r="H40" s="35"/>
      <c r="I40" s="33"/>
      <c r="J40" s="34"/>
    </row>
    <row r="41" spans="1:18">
      <c r="C41" s="36" t="s">
        <v>60</v>
      </c>
      <c r="D41" s="36"/>
      <c r="E41" s="36"/>
      <c r="F41" s="36"/>
      <c r="G41" s="36"/>
      <c r="H41" s="36"/>
      <c r="I41" s="36"/>
      <c r="J41" s="34"/>
    </row>
    <row r="42" spans="1:18">
      <c r="C42" s="35"/>
      <c r="D42" s="35"/>
      <c r="E42" s="35"/>
      <c r="F42" s="35"/>
      <c r="G42" s="35"/>
      <c r="H42" s="35"/>
      <c r="I42" s="33"/>
      <c r="J42" s="34"/>
    </row>
    <row r="43" spans="1:18">
      <c r="C43" s="37" t="s">
        <v>61</v>
      </c>
      <c r="D43" s="37"/>
      <c r="E43" s="37"/>
      <c r="F43" s="37"/>
      <c r="G43" s="37"/>
      <c r="H43" s="37"/>
      <c r="I43" s="37"/>
      <c r="J43" s="34"/>
    </row>
    <row r="44" spans="1:18">
      <c r="C44" s="35"/>
      <c r="D44" s="35"/>
      <c r="E44" s="35"/>
      <c r="F44" s="35"/>
      <c r="G44" s="35"/>
      <c r="H44" s="35"/>
      <c r="I44" s="33"/>
      <c r="J44" s="34"/>
    </row>
    <row r="45" spans="1:18">
      <c r="C45" s="38" t="s">
        <v>62</v>
      </c>
      <c r="D45" s="38"/>
      <c r="E45" s="38"/>
      <c r="F45" s="38"/>
      <c r="G45" s="38"/>
      <c r="H45" s="38"/>
      <c r="I45" s="38"/>
      <c r="J45" s="34"/>
    </row>
    <row r="46" spans="1:18">
      <c r="C46" s="35"/>
      <c r="D46" s="35"/>
      <c r="E46" s="35"/>
      <c r="F46" s="35"/>
      <c r="G46" s="35"/>
      <c r="H46" s="35"/>
      <c r="I46" s="33"/>
      <c r="J46" s="34"/>
    </row>
    <row r="47" spans="1:18">
      <c r="C47" s="39" t="s">
        <v>63</v>
      </c>
      <c r="D47" s="39"/>
      <c r="E47" s="39"/>
      <c r="F47" s="39"/>
      <c r="G47" s="39"/>
      <c r="H47" s="35"/>
      <c r="I47" s="33"/>
      <c r="J47" s="34"/>
    </row>
    <row r="48" spans="1:18">
      <c r="C48" s="34"/>
      <c r="D48" s="34"/>
      <c r="E48" s="34"/>
      <c r="F48" s="34"/>
      <c r="G48" s="34"/>
      <c r="H48" s="34"/>
      <c r="I48" s="34"/>
      <c r="J48" s="34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Sharine Melisa Murillo Hinestroza</dc:creator>
  <cp:lastModifiedBy>Sharine Melisa Murillo Hinestroza</cp:lastModifiedBy>
  <dcterms:created xsi:type="dcterms:W3CDTF">2026-04-16T21:06:42Z</dcterms:created>
  <dcterms:modified xsi:type="dcterms:W3CDTF">2026-04-27T19:27:42Z</dcterms:modified>
</cp:coreProperties>
</file>