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EJECUCION 2025\"/>
    </mc:Choice>
  </mc:AlternateContent>
  <bookViews>
    <workbookView xWindow="-120" yWindow="-120" windowWidth="20730" windowHeight="11040"/>
  </bookViews>
  <sheets>
    <sheet name="REP_EPG034_EjecucionPresupuesta" sheetId="1" r:id="rId1"/>
  </sheets>
  <calcPr calcId="162913"/>
</workbook>
</file>

<file path=xl/calcChain.xml><?xml version="1.0" encoding="utf-8"?>
<calcChain xmlns="http://schemas.openxmlformats.org/spreadsheetml/2006/main">
  <c r="H32" i="1" l="1"/>
  <c r="I32" i="1" l="1"/>
  <c r="J32" i="1"/>
  <c r="K32" i="1"/>
  <c r="L32" i="1"/>
  <c r="Q29" i="1" s="1"/>
  <c r="M32" i="1"/>
  <c r="R29" i="1" s="1"/>
  <c r="N32" i="1"/>
  <c r="O32" i="1"/>
  <c r="S29" i="1" s="1"/>
  <c r="H25" i="1"/>
  <c r="I25" i="1"/>
  <c r="J25" i="1"/>
  <c r="K25" i="1"/>
  <c r="L25" i="1"/>
  <c r="M25" i="1"/>
  <c r="N25" i="1"/>
  <c r="O25" i="1"/>
  <c r="H20" i="1"/>
  <c r="I20" i="1"/>
  <c r="J20" i="1"/>
  <c r="K20" i="1"/>
  <c r="L20" i="1"/>
  <c r="M20" i="1"/>
  <c r="N20" i="1"/>
  <c r="O20" i="1"/>
  <c r="P20" i="1"/>
  <c r="H16" i="1"/>
  <c r="I16" i="1"/>
  <c r="J16" i="1"/>
  <c r="K16" i="1"/>
  <c r="L16" i="1"/>
  <c r="M16" i="1"/>
  <c r="N16" i="1"/>
  <c r="O16" i="1"/>
  <c r="H13" i="1"/>
  <c r="I13" i="1"/>
  <c r="J13" i="1"/>
  <c r="K13" i="1"/>
  <c r="L13" i="1"/>
  <c r="M13" i="1"/>
  <c r="N13" i="1"/>
  <c r="O13" i="1"/>
  <c r="N26" i="1" l="1"/>
  <c r="N33" i="1" s="1"/>
  <c r="J26" i="1"/>
  <c r="J33" i="1" s="1"/>
  <c r="I26" i="1"/>
  <c r="I33" i="1" s="1"/>
  <c r="H26" i="1"/>
  <c r="H33" i="1" s="1"/>
  <c r="O26" i="1"/>
  <c r="M26" i="1"/>
  <c r="M33" i="1" s="1"/>
  <c r="L26" i="1"/>
  <c r="K26" i="1"/>
  <c r="K33" i="1" s="1"/>
  <c r="R33" i="1" l="1"/>
  <c r="L33" i="1"/>
  <c r="Q33" i="1" s="1"/>
  <c r="Q10" i="1"/>
  <c r="R10" i="1"/>
  <c r="O33" i="1"/>
  <c r="S33" i="1" s="1"/>
  <c r="S10" i="1"/>
</calcChain>
</file>

<file path=xl/sharedStrings.xml><?xml version="1.0" encoding="utf-8"?>
<sst xmlns="http://schemas.openxmlformats.org/spreadsheetml/2006/main" count="194" uniqueCount="69">
  <si>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</si>
  <si>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</si>
  <si>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</si>
  <si>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</si>
  <si>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</si>
  <si>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</si>
  <si>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</si>
  <si>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</si>
  <si>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</si>
  <si>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FUENTE</t>
  </si>
  <si>
    <t>DESCRIPCION</t>
  </si>
  <si>
    <t>APR BLOQUEADA</t>
  </si>
  <si>
    <t>APR. DISPONIBLE</t>
  </si>
  <si>
    <t>ORDEN PAGO</t>
  </si>
  <si>
    <t>33-05-00</t>
  </si>
  <si>
    <t>INSTITUTO COLOMBIANO DE ANTROPOLOGIA E HISTORIA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</si>
  <si>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</si>
  <si>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</si>
  <si>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</si>
  <si>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</si>
  <si>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</si>
  <si>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</si>
  <si>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</si>
  <si>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</si>
  <si>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</si>
  <si>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</si>
  <si>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</si>
  <si>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Propios</t>
  </si>
  <si>
    <t>20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</si>
  <si>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</si>
  <si>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</si>
  <si>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</si>
  <si>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</si>
  <si>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</si>
  <si>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</si>
  <si>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</si>
  <si>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IMPUESTOS</t>
  </si>
  <si>
    <t>A-08-04-01</t>
  </si>
  <si>
    <t>11</t>
  </si>
  <si>
    <t>SSF</t>
  </si>
  <si>
    <t>CUOTA DE FISCALIZACIÓN Y AUDITAJE</t>
  </si>
  <si>
    <t>C-3302-1603-8-20302B</t>
  </si>
  <si>
    <t>2. SEGURIDAD HUMANA Y JUSTICIA SOCIAL / B. RECONOCIMIENTO, SALVAGUARDIA Y FOMENTO DE LA MEMORIA VIVA, EL PATRIMONIO, LAS CULTURAS Y LOS SABERES</t>
  </si>
  <si>
    <t>21</t>
  </si>
  <si>
    <t>25</t>
  </si>
  <si>
    <t>C-3399-1603-3-20302B</t>
  </si>
  <si>
    <t xml:space="preserve">SUBTOTAL GASTOS DE PERSONAL </t>
  </si>
  <si>
    <t xml:space="preserve">SUBTOTAL ADQUISICIÓN DE BIENES Y SERVICIOS </t>
  </si>
  <si>
    <t>SUBTOTAL TRANSFERENCIAS</t>
  </si>
  <si>
    <t>SUBTOTAL GASTOS POR TRIBUTOS, MULTAS, SANCIONES E INTERESES DE MORA</t>
  </si>
  <si>
    <t xml:space="preserve">TOTAL FUNCIONAMIENTO </t>
  </si>
  <si>
    <t xml:space="preserve">TOTAL INVERSION </t>
  </si>
  <si>
    <t xml:space="preserve">TOTAL PRESUPUESTO </t>
  </si>
  <si>
    <t>% COMPROMISO</t>
  </si>
  <si>
    <t>% OBLIGACIÓN</t>
  </si>
  <si>
    <t>%PAGOS</t>
  </si>
  <si>
    <t xml:space="preserve">* Apropiación vigente: Recursos asignados a la entidad despues de adiciones o reducciones </t>
  </si>
  <si>
    <t>*CDP: Certificado de Disponibilidad Presupuestal - Documento que indica la disponibilidad de recursos para un objeto determinado</t>
  </si>
  <si>
    <t xml:space="preserve">*Compromiso - Documento que determina los recursos que se han contratado para la adquisición de bienes y servicios </t>
  </si>
  <si>
    <t xml:space="preserve">*Obligaciones - Documento que determina el valor facturado por la adquisición de bienes y servicios recibidos a satisfacción </t>
  </si>
  <si>
    <t>Pagos: Recursos pagados por la adquisición de bienes y servicios</t>
  </si>
  <si>
    <t>* APROPIACIÓN  VIGENTE</t>
  </si>
  <si>
    <t>*CDP</t>
  </si>
  <si>
    <t>*COMPROMISO</t>
  </si>
  <si>
    <t>*OBLIGACION</t>
  </si>
  <si>
    <t>*PAGOS</t>
  </si>
  <si>
    <t xml:space="preserve">INFORME DE EJECUCIÓN PRESUPUESTAL -PRIMER   -TRIMESTRE 2025 </t>
  </si>
  <si>
    <t>RECURSO</t>
  </si>
  <si>
    <t>SITUACION DE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</si>
</sst>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Times New Roman"/>
      <family val="1"/>
    </font>
    <font>
      <b/>
      <sz val="9"/>
      <color rgb="FF000000"/>
      <name val="Times New Roman"/>
    </font>
  </fonts>
  <fills count="1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BD4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ABF8F"/>
      </patternFill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0" xfId="0" applyFont="1"/>
    <xf numFmtId="0" fontId="5" fillId="0" borderId="0" xfId="0" applyFont="1"/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 wrapText="1" readingOrder="1"/>
    </xf>
    <xf numFmtId="0" fontId="3" fillId="5" borderId="1" xfId="0" applyFont="1" applyFill="1" applyBorder="1" applyAlignment="1">
      <alignment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left" vertical="center" wrapText="1" readingOrder="1"/>
    </xf>
    <xf numFmtId="164" fontId="6" fillId="5" borderId="1" xfId="0" applyNumberFormat="1" applyFont="1" applyFill="1" applyBorder="1" applyAlignment="1">
      <alignment horizontal="right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7" fillId="6" borderId="1" xfId="0" applyFont="1" applyFill="1" applyBorder="1" applyAlignment="1">
      <alignment horizontal="left" vertical="center" wrapText="1" readingOrder="1"/>
    </xf>
    <xf numFmtId="0" fontId="3" fillId="7" borderId="1" xfId="0" applyFont="1" applyFill="1" applyBorder="1" applyAlignment="1">
      <alignment horizontal="center" vertical="center" wrapText="1" readingOrder="1"/>
    </xf>
    <xf numFmtId="0" fontId="3" fillId="7" borderId="1" xfId="0" applyFont="1" applyFill="1" applyBorder="1" applyAlignment="1">
      <alignment horizontal="left" vertical="center" wrapText="1" readingOrder="1"/>
    </xf>
    <xf numFmtId="0" fontId="3" fillId="7" borderId="1" xfId="0" applyFont="1" applyFill="1" applyBorder="1" applyAlignment="1">
      <alignment vertical="center" wrapText="1" readingOrder="1"/>
    </xf>
    <xf numFmtId="0" fontId="8" fillId="8" borderId="1" xfId="0" applyFont="1" applyFill="1" applyBorder="1" applyAlignment="1">
      <alignment horizontal="left" vertical="center" wrapText="1" readingOrder="1"/>
    </xf>
    <xf numFmtId="164" fontId="6" fillId="7" borderId="1" xfId="0" applyNumberFormat="1" applyFont="1" applyFill="1" applyBorder="1" applyAlignment="1">
      <alignment horizontal="right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5" fillId="9" borderId="0" xfId="0" applyFont="1" applyFill="1" applyBorder="1"/>
    <xf numFmtId="0" fontId="10" fillId="0" borderId="0" xfId="0" applyFont="1"/>
    <xf numFmtId="0" fontId="5" fillId="10" borderId="0" xfId="0" applyFont="1" applyFill="1" applyBorder="1"/>
    <xf numFmtId="0" fontId="5" fillId="11" borderId="0" xfId="0" applyFont="1" applyFill="1" applyBorder="1"/>
    <xf numFmtId="0" fontId="5" fillId="12" borderId="0" xfId="0" applyFont="1" applyFill="1" applyBorder="1"/>
    <xf numFmtId="0" fontId="5" fillId="13" borderId="0" xfId="0" applyFont="1" applyFill="1" applyBorder="1"/>
    <xf numFmtId="9" fontId="8" fillId="0" borderId="2" xfId="0" applyNumberFormat="1" applyFont="1" applyBorder="1" applyAlignment="1">
      <alignment vertical="center" wrapText="1" readingOrder="1"/>
    </xf>
    <xf numFmtId="0" fontId="9" fillId="0" borderId="3" xfId="0" applyFont="1" applyBorder="1" applyAlignment="1">
      <alignment vertical="center" readingOrder="1"/>
    </xf>
    <xf numFmtId="0" fontId="9" fillId="0" borderId="3" xfId="0" applyFont="1" applyBorder="1" applyAlignment="1"/>
    <xf numFmtId="9" fontId="8" fillId="0" borderId="3" xfId="0" applyNumberFormat="1" applyFont="1" applyBorder="1" applyAlignment="1">
      <alignment vertical="center" wrapText="1" readingOrder="1"/>
    </xf>
    <xf numFmtId="9" fontId="8" fillId="0" borderId="3" xfId="0" applyNumberFormat="1" applyFont="1" applyBorder="1" applyAlignment="1">
      <alignment horizontal="center" vertical="center" wrapText="1" readingOrder="1"/>
    </xf>
    <xf numFmtId="9" fontId="12" fillId="0" borderId="0" xfId="0" applyNumberFormat="1" applyFont="1" applyAlignment="1">
      <alignment horizontal="center" vertical="center"/>
    </xf>
    <xf numFmtId="9" fontId="12" fillId="0" borderId="3" xfId="1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0" fontId="2" fillId="10" borderId="1" xfId="0" applyFont="1" applyFill="1" applyBorder="1" applyAlignment="1">
      <alignment horizontal="center" vertical="center" wrapText="1" readingOrder="1"/>
    </xf>
    <xf numFmtId="0" fontId="2" fillId="11" borderId="1" xfId="0" applyFont="1" applyFill="1" applyBorder="1" applyAlignment="1">
      <alignment horizontal="center" vertical="center" wrapText="1" readingOrder="1"/>
    </xf>
    <xf numFmtId="0" fontId="2" fillId="12" borderId="1" xfId="0" applyFont="1" applyFill="1" applyBorder="1" applyAlignment="1">
      <alignment horizontal="center" vertical="center" wrapText="1" readingOrder="1"/>
    </xf>
    <xf numFmtId="0" fontId="2" fillId="14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9" fontId="8" fillId="0" borderId="2" xfId="0" applyNumberFormat="1" applyFont="1" applyBorder="1" applyAlignment="1">
      <alignment horizontal="center" vertical="center" wrapText="1" readingOrder="1"/>
    </xf>
    <xf numFmtId="0" fontId="9" fillId="0" borderId="3" xfId="0" applyFont="1" applyBorder="1"/>
    <xf numFmtId="0" fontId="9" fillId="0" borderId="4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228600</xdr:colOff>
      <xdr:row>0</xdr:row>
      <xdr:rowOff>0</xdr:rowOff>
    </xdr:from>
    <xdr:ext cx="3771900" cy="15144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25125" y="0"/>
          <a:ext cx="3771900" cy="1514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45"/>
  <sheetViews>
    <sheetView showGridLines="0" tabSelected="1" topLeftCell="A2" workbookViewId="0">
      <selection activeCell="H49" sqref="H4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4" width="9.5703125" customWidth="1"/>
    <col min="5" max="5" width="11.5703125" customWidth="1"/>
    <col min="6" max="6" width="14.5703125" customWidth="1"/>
    <col min="7" max="7" width="27.5703125" customWidth="1"/>
    <col min="8" max="14" width="18.85546875" customWidth="1"/>
    <col min="15" max="15" width="18" customWidth="1"/>
    <col min="16" max="16" width="0" hidden="1" customWidth="1"/>
    <col min="17" max="17" width="18.42578125" customWidth="1"/>
    <col min="18" max="18" width="17.5703125" customWidth="1"/>
    <col min="19" max="19" width="14.28515625" customWidth="1"/>
  </cols>
  <sheetData>
    <row r="4" spans="1:19" ht="18.75" x14ac:dyDescent="0.3">
      <c r="E4" s="7" t="s">
        <v>66</v>
      </c>
      <c r="G4" s="8"/>
    </row>
    <row r="6" spans="1:19" x14ac:dyDescent="0.25">
      <c r="A6" s="1" t="s">
        <v>0</v>
      </c>
      <c r="B6" s="1">
        <v>2025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</row>
    <row r="7" spans="1:19" x14ac:dyDescent="0.25">
      <c r="A7" s="1" t="s">
        <v>2</v>
      </c>
      <c r="B7" s="1" t="s">
        <v>3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</row>
    <row r="8" spans="1:19" x14ac:dyDescent="0.25">
      <c r="A8" s="1" t="s">
        <v>4</v>
      </c>
      <c r="B8" s="1" t="s">
        <v>5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</row>
    <row r="9" spans="1:19" ht="24" x14ac:dyDescent="0.25">
      <c r="A9" s="1" t="s">
        <v>6</v>
      </c>
      <c r="B9" s="1" t="s">
        <v>7</v>
      </c>
      <c r="C9" s="1" t="s">
        <v>8</v>
      </c>
      <c r="D9" s="1" t="s">
        <v>9</v>
      </c>
      <c r="E9" s="1" t="s">
        <v>67</v>
      </c>
      <c r="F9" s="46" t="s">
        <v>68</v>
      </c>
      <c r="G9" s="1" t="s">
        <v>10</v>
      </c>
      <c r="H9" s="41" t="s">
        <v>61</v>
      </c>
      <c r="I9" s="1" t="s">
        <v>11</v>
      </c>
      <c r="J9" s="42" t="s">
        <v>62</v>
      </c>
      <c r="K9" s="1" t="s">
        <v>12</v>
      </c>
      <c r="L9" s="43" t="s">
        <v>63</v>
      </c>
      <c r="M9" s="44" t="s">
        <v>64</v>
      </c>
      <c r="N9" s="1" t="s">
        <v>13</v>
      </c>
      <c r="O9" s="45" t="s">
        <v>65</v>
      </c>
      <c r="Q9" s="1" t="s">
        <v>53</v>
      </c>
      <c r="R9" s="26" t="s">
        <v>54</v>
      </c>
      <c r="S9" s="1" t="s">
        <v>55</v>
      </c>
    </row>
    <row r="10" spans="1:19" ht="22.5" x14ac:dyDescent="0.25">
      <c r="A10" s="3" t="s">
        <v>14</v>
      </c>
      <c r="B10" s="4" t="s">
        <v>15</v>
      </c>
      <c r="C10" s="5" t="s">
        <v>16</v>
      </c>
      <c r="D10" s="3" t="s">
        <v>17</v>
      </c>
      <c r="E10" s="3" t="s">
        <v>18</v>
      </c>
      <c r="F10" s="3" t="s">
        <v>19</v>
      </c>
      <c r="G10" s="4" t="s">
        <v>20</v>
      </c>
      <c r="H10" s="6">
        <v>6884601346</v>
      </c>
      <c r="I10" s="6">
        <v>0</v>
      </c>
      <c r="J10" s="6">
        <v>6884601346</v>
      </c>
      <c r="K10" s="6">
        <v>0</v>
      </c>
      <c r="L10" s="6">
        <v>1547237439</v>
      </c>
      <c r="M10" s="6">
        <v>1547237439</v>
      </c>
      <c r="N10" s="6">
        <v>1547237439</v>
      </c>
      <c r="O10" s="6">
        <v>1547237439</v>
      </c>
      <c r="Q10" s="47">
        <f>+L26/H26</f>
        <v>0.21072068742355007</v>
      </c>
      <c r="R10" s="47">
        <f>+M26/H26</f>
        <v>0.10701409049470352</v>
      </c>
      <c r="S10" s="47">
        <f>+O26/H26</f>
        <v>0.107005860387711</v>
      </c>
    </row>
    <row r="11" spans="1:19" ht="22.5" x14ac:dyDescent="0.25">
      <c r="A11" s="3" t="s">
        <v>14</v>
      </c>
      <c r="B11" s="4" t="s">
        <v>15</v>
      </c>
      <c r="C11" s="5" t="s">
        <v>21</v>
      </c>
      <c r="D11" s="3" t="s">
        <v>17</v>
      </c>
      <c r="E11" s="3" t="s">
        <v>18</v>
      </c>
      <c r="F11" s="3" t="s">
        <v>19</v>
      </c>
      <c r="G11" s="4" t="s">
        <v>22</v>
      </c>
      <c r="H11" s="6">
        <v>2594265303</v>
      </c>
      <c r="I11" s="6">
        <v>0</v>
      </c>
      <c r="J11" s="6">
        <v>2594265303</v>
      </c>
      <c r="K11" s="6">
        <v>0</v>
      </c>
      <c r="L11" s="6">
        <v>624314903</v>
      </c>
      <c r="M11" s="6">
        <v>624314903</v>
      </c>
      <c r="N11" s="6">
        <v>624314903</v>
      </c>
      <c r="O11" s="6">
        <v>624314903</v>
      </c>
      <c r="Q11" s="48"/>
      <c r="R11" s="48"/>
      <c r="S11" s="48"/>
    </row>
    <row r="12" spans="1:19" ht="33.75" x14ac:dyDescent="0.25">
      <c r="A12" s="3" t="s">
        <v>14</v>
      </c>
      <c r="B12" s="4" t="s">
        <v>15</v>
      </c>
      <c r="C12" s="5" t="s">
        <v>23</v>
      </c>
      <c r="D12" s="3" t="s">
        <v>17</v>
      </c>
      <c r="E12" s="3" t="s">
        <v>18</v>
      </c>
      <c r="F12" s="3" t="s">
        <v>19</v>
      </c>
      <c r="G12" s="4" t="s">
        <v>24</v>
      </c>
      <c r="H12" s="6">
        <v>912004456</v>
      </c>
      <c r="I12" s="6">
        <v>0</v>
      </c>
      <c r="J12" s="6">
        <v>897004456</v>
      </c>
      <c r="K12" s="6">
        <v>15000000</v>
      </c>
      <c r="L12" s="6">
        <v>138577141</v>
      </c>
      <c r="M12" s="6">
        <v>138577141</v>
      </c>
      <c r="N12" s="6">
        <v>138577141</v>
      </c>
      <c r="O12" s="6">
        <v>138577141</v>
      </c>
      <c r="Q12" s="48"/>
      <c r="R12" s="48"/>
      <c r="S12" s="48"/>
    </row>
    <row r="13" spans="1:19" ht="24.75" customHeight="1" x14ac:dyDescent="0.25">
      <c r="A13" s="14"/>
      <c r="B13" s="12"/>
      <c r="C13" s="13"/>
      <c r="D13" s="14"/>
      <c r="E13" s="14"/>
      <c r="F13" s="14"/>
      <c r="G13" s="15" t="s">
        <v>46</v>
      </c>
      <c r="H13" s="16">
        <f t="shared" ref="H13:O13" si="0">SUM(H10:H12)</f>
        <v>10390871105</v>
      </c>
      <c r="I13" s="16">
        <f t="shared" si="0"/>
        <v>0</v>
      </c>
      <c r="J13" s="16">
        <f t="shared" si="0"/>
        <v>10375871105</v>
      </c>
      <c r="K13" s="16">
        <f t="shared" si="0"/>
        <v>15000000</v>
      </c>
      <c r="L13" s="16">
        <f t="shared" si="0"/>
        <v>2310129483</v>
      </c>
      <c r="M13" s="16">
        <f t="shared" si="0"/>
        <v>2310129483</v>
      </c>
      <c r="N13" s="16">
        <f t="shared" si="0"/>
        <v>2310129483</v>
      </c>
      <c r="O13" s="16">
        <f t="shared" si="0"/>
        <v>2310129483</v>
      </c>
      <c r="Q13" s="48"/>
      <c r="R13" s="48"/>
      <c r="S13" s="48"/>
    </row>
    <row r="14" spans="1:19" ht="22.5" x14ac:dyDescent="0.25">
      <c r="A14" s="3" t="s">
        <v>14</v>
      </c>
      <c r="B14" s="4" t="s">
        <v>15</v>
      </c>
      <c r="C14" s="5" t="s">
        <v>25</v>
      </c>
      <c r="D14" s="3" t="s">
        <v>17</v>
      </c>
      <c r="E14" s="3" t="s">
        <v>18</v>
      </c>
      <c r="F14" s="3" t="s">
        <v>19</v>
      </c>
      <c r="G14" s="4" t="s">
        <v>26</v>
      </c>
      <c r="H14" s="6">
        <v>1803485220</v>
      </c>
      <c r="I14" s="6">
        <v>0</v>
      </c>
      <c r="J14" s="6">
        <v>1765683209.2</v>
      </c>
      <c r="K14" s="6">
        <v>37802010.799999997</v>
      </c>
      <c r="L14" s="6">
        <v>1625329216.6500001</v>
      </c>
      <c r="M14" s="6">
        <v>512465485</v>
      </c>
      <c r="N14" s="6">
        <v>512465485</v>
      </c>
      <c r="O14" s="6">
        <v>512465485</v>
      </c>
      <c r="Q14" s="48"/>
      <c r="R14" s="48"/>
      <c r="S14" s="48"/>
    </row>
    <row r="15" spans="1:19" ht="22.5" x14ac:dyDescent="0.25">
      <c r="A15" s="3" t="s">
        <v>14</v>
      </c>
      <c r="B15" s="4" t="s">
        <v>15</v>
      </c>
      <c r="C15" s="5" t="s">
        <v>25</v>
      </c>
      <c r="D15" s="3" t="s">
        <v>27</v>
      </c>
      <c r="E15" s="3" t="s">
        <v>28</v>
      </c>
      <c r="F15" s="3" t="s">
        <v>19</v>
      </c>
      <c r="G15" s="4" t="s">
        <v>26</v>
      </c>
      <c r="H15" s="6">
        <v>2529219013</v>
      </c>
      <c r="I15" s="6">
        <v>0</v>
      </c>
      <c r="J15" s="6">
        <v>2240602725.3000002</v>
      </c>
      <c r="K15" s="6">
        <v>288616287.69999999</v>
      </c>
      <c r="L15" s="6">
        <v>1875537649.3800001</v>
      </c>
      <c r="M15" s="6">
        <v>112615771.05</v>
      </c>
      <c r="N15" s="6">
        <v>112387550.05</v>
      </c>
      <c r="O15" s="6">
        <v>112387550.05</v>
      </c>
      <c r="Q15" s="48"/>
      <c r="R15" s="48"/>
      <c r="S15" s="48"/>
    </row>
    <row r="16" spans="1:19" ht="30.75" customHeight="1" x14ac:dyDescent="0.25">
      <c r="A16" s="14"/>
      <c r="B16" s="12"/>
      <c r="C16" s="13"/>
      <c r="D16" s="14"/>
      <c r="E16" s="14"/>
      <c r="F16" s="14"/>
      <c r="G16" s="15" t="s">
        <v>47</v>
      </c>
      <c r="H16" s="16">
        <f t="shared" ref="H16:O16" si="1">SUM(H14:H15)</f>
        <v>4332704233</v>
      </c>
      <c r="I16" s="16">
        <f t="shared" si="1"/>
        <v>0</v>
      </c>
      <c r="J16" s="16">
        <f t="shared" si="1"/>
        <v>4006285934.5</v>
      </c>
      <c r="K16" s="16">
        <f t="shared" si="1"/>
        <v>326418298.5</v>
      </c>
      <c r="L16" s="16">
        <f t="shared" si="1"/>
        <v>3500866866.0300002</v>
      </c>
      <c r="M16" s="16">
        <f t="shared" si="1"/>
        <v>625081256.04999995</v>
      </c>
      <c r="N16" s="16">
        <f t="shared" si="1"/>
        <v>624853035.04999995</v>
      </c>
      <c r="O16" s="16">
        <f t="shared" si="1"/>
        <v>624853035.04999995</v>
      </c>
      <c r="Q16" s="48"/>
      <c r="R16" s="48"/>
      <c r="S16" s="48"/>
    </row>
    <row r="17" spans="1:19" ht="33.75" x14ac:dyDescent="0.25">
      <c r="A17" s="3" t="s">
        <v>14</v>
      </c>
      <c r="B17" s="4" t="s">
        <v>15</v>
      </c>
      <c r="C17" s="5" t="s">
        <v>29</v>
      </c>
      <c r="D17" s="3" t="s">
        <v>17</v>
      </c>
      <c r="E17" s="3" t="s">
        <v>18</v>
      </c>
      <c r="F17" s="3" t="s">
        <v>19</v>
      </c>
      <c r="G17" s="4" t="s">
        <v>30</v>
      </c>
      <c r="H17" s="6">
        <v>12000000000</v>
      </c>
      <c r="I17" s="6">
        <v>12000000000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Q17" s="48"/>
      <c r="R17" s="48"/>
      <c r="S17" s="48"/>
    </row>
    <row r="18" spans="1:19" ht="33.75" x14ac:dyDescent="0.25">
      <c r="A18" s="3" t="s">
        <v>14</v>
      </c>
      <c r="B18" s="4" t="s">
        <v>15</v>
      </c>
      <c r="C18" s="5" t="s">
        <v>29</v>
      </c>
      <c r="D18" s="3" t="s">
        <v>27</v>
      </c>
      <c r="E18" s="3" t="s">
        <v>28</v>
      </c>
      <c r="F18" s="3" t="s">
        <v>19</v>
      </c>
      <c r="G18" s="4" t="s">
        <v>30</v>
      </c>
      <c r="H18" s="6">
        <v>365843803</v>
      </c>
      <c r="I18" s="6">
        <v>365843803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Q18" s="48"/>
      <c r="R18" s="48"/>
      <c r="S18" s="48"/>
    </row>
    <row r="19" spans="1:19" ht="33.75" x14ac:dyDescent="0.25">
      <c r="A19" s="3" t="s">
        <v>14</v>
      </c>
      <c r="B19" s="4" t="s">
        <v>15</v>
      </c>
      <c r="C19" s="5" t="s">
        <v>31</v>
      </c>
      <c r="D19" s="3" t="s">
        <v>17</v>
      </c>
      <c r="E19" s="3" t="s">
        <v>18</v>
      </c>
      <c r="F19" s="3" t="s">
        <v>19</v>
      </c>
      <c r="G19" s="4" t="s">
        <v>32</v>
      </c>
      <c r="H19" s="6">
        <v>32000000</v>
      </c>
      <c r="I19" s="6">
        <v>0</v>
      </c>
      <c r="J19" s="6">
        <v>32000000</v>
      </c>
      <c r="K19" s="6">
        <v>0</v>
      </c>
      <c r="L19" s="6">
        <v>354361</v>
      </c>
      <c r="M19" s="6">
        <v>354361</v>
      </c>
      <c r="N19" s="6">
        <v>354361</v>
      </c>
      <c r="O19" s="6">
        <v>354361</v>
      </c>
      <c r="Q19" s="48"/>
      <c r="R19" s="48"/>
      <c r="S19" s="48"/>
    </row>
    <row r="20" spans="1:19" ht="37.5" customHeight="1" x14ac:dyDescent="0.25">
      <c r="A20" s="14"/>
      <c r="B20" s="12"/>
      <c r="C20" s="13"/>
      <c r="D20" s="14"/>
      <c r="E20" s="14"/>
      <c r="F20" s="14"/>
      <c r="G20" s="17" t="s">
        <v>48</v>
      </c>
      <c r="H20" s="16">
        <f t="shared" ref="H20:P20" si="2">SUM(H17:H19)</f>
        <v>12397843803</v>
      </c>
      <c r="I20" s="16">
        <f t="shared" si="2"/>
        <v>12365843803</v>
      </c>
      <c r="J20" s="16">
        <f t="shared" si="2"/>
        <v>32000000</v>
      </c>
      <c r="K20" s="16">
        <f t="shared" si="2"/>
        <v>0</v>
      </c>
      <c r="L20" s="16">
        <f t="shared" si="2"/>
        <v>354361</v>
      </c>
      <c r="M20" s="16">
        <f t="shared" si="2"/>
        <v>354361</v>
      </c>
      <c r="N20" s="16">
        <f t="shared" si="2"/>
        <v>354361</v>
      </c>
      <c r="O20" s="16">
        <f t="shared" si="2"/>
        <v>354361</v>
      </c>
      <c r="P20" s="16">
        <f t="shared" si="2"/>
        <v>0</v>
      </c>
      <c r="Q20" s="48"/>
      <c r="R20" s="48"/>
      <c r="S20" s="48"/>
    </row>
    <row r="21" spans="1:19" ht="22.5" x14ac:dyDescent="0.25">
      <c r="A21" s="3" t="s">
        <v>14</v>
      </c>
      <c r="B21" s="4" t="s">
        <v>15</v>
      </c>
      <c r="C21" s="5" t="s">
        <v>33</v>
      </c>
      <c r="D21" s="3" t="s">
        <v>17</v>
      </c>
      <c r="E21" s="3" t="s">
        <v>18</v>
      </c>
      <c r="F21" s="3" t="s">
        <v>19</v>
      </c>
      <c r="G21" s="4" t="s">
        <v>34</v>
      </c>
      <c r="H21" s="6">
        <v>393834400</v>
      </c>
      <c r="I21" s="6">
        <v>0</v>
      </c>
      <c r="J21" s="6">
        <v>0</v>
      </c>
      <c r="K21" s="6">
        <v>393834400</v>
      </c>
      <c r="L21" s="6">
        <v>0</v>
      </c>
      <c r="M21" s="6">
        <v>0</v>
      </c>
      <c r="N21" s="6">
        <v>0</v>
      </c>
      <c r="O21" s="6">
        <v>0</v>
      </c>
      <c r="Q21" s="48"/>
      <c r="R21" s="48"/>
      <c r="S21" s="48"/>
    </row>
    <row r="22" spans="1:19" ht="22.5" x14ac:dyDescent="0.25">
      <c r="A22" s="3" t="s">
        <v>14</v>
      </c>
      <c r="B22" s="4" t="s">
        <v>15</v>
      </c>
      <c r="C22" s="5" t="s">
        <v>33</v>
      </c>
      <c r="D22" s="3" t="s">
        <v>27</v>
      </c>
      <c r="E22" s="3" t="s">
        <v>28</v>
      </c>
      <c r="F22" s="3" t="s">
        <v>19</v>
      </c>
      <c r="G22" s="4" t="s">
        <v>34</v>
      </c>
      <c r="H22" s="6">
        <v>50000000</v>
      </c>
      <c r="I22" s="6">
        <v>0</v>
      </c>
      <c r="J22" s="6">
        <v>0</v>
      </c>
      <c r="K22" s="6">
        <v>50000000</v>
      </c>
      <c r="L22" s="6">
        <v>0</v>
      </c>
      <c r="M22" s="6">
        <v>0</v>
      </c>
      <c r="N22" s="6">
        <v>0</v>
      </c>
      <c r="O22" s="6">
        <v>0</v>
      </c>
      <c r="Q22" s="48"/>
      <c r="R22" s="48"/>
      <c r="S22" s="48"/>
    </row>
    <row r="23" spans="1:19" ht="22.5" x14ac:dyDescent="0.25">
      <c r="A23" s="3" t="s">
        <v>14</v>
      </c>
      <c r="B23" s="4" t="s">
        <v>15</v>
      </c>
      <c r="C23" s="5" t="s">
        <v>35</v>
      </c>
      <c r="D23" s="3" t="s">
        <v>27</v>
      </c>
      <c r="E23" s="3" t="s">
        <v>28</v>
      </c>
      <c r="F23" s="3" t="s">
        <v>19</v>
      </c>
      <c r="G23" s="4" t="s">
        <v>36</v>
      </c>
      <c r="H23" s="6">
        <v>90000000</v>
      </c>
      <c r="I23" s="6">
        <v>0</v>
      </c>
      <c r="J23" s="6">
        <v>35500000</v>
      </c>
      <c r="K23" s="6">
        <v>54500000</v>
      </c>
      <c r="L23" s="6">
        <v>31937360</v>
      </c>
      <c r="M23" s="6">
        <v>31937360</v>
      </c>
      <c r="N23" s="6">
        <v>31937360</v>
      </c>
      <c r="O23" s="6">
        <v>31937360</v>
      </c>
      <c r="Q23" s="48"/>
      <c r="R23" s="48"/>
      <c r="S23" s="48"/>
    </row>
    <row r="24" spans="1:19" ht="22.5" x14ac:dyDescent="0.25">
      <c r="A24" s="3" t="s">
        <v>14</v>
      </c>
      <c r="B24" s="4" t="s">
        <v>15</v>
      </c>
      <c r="C24" s="5" t="s">
        <v>37</v>
      </c>
      <c r="D24" s="3" t="s">
        <v>17</v>
      </c>
      <c r="E24" s="3" t="s">
        <v>38</v>
      </c>
      <c r="F24" s="3" t="s">
        <v>39</v>
      </c>
      <c r="G24" s="4" t="s">
        <v>40</v>
      </c>
      <c r="H24" s="6">
        <v>74762631</v>
      </c>
      <c r="I24" s="6">
        <v>0</v>
      </c>
      <c r="J24" s="6">
        <v>0</v>
      </c>
      <c r="K24" s="6">
        <v>74762631</v>
      </c>
      <c r="L24" s="6">
        <v>0</v>
      </c>
      <c r="M24" s="6">
        <v>0</v>
      </c>
      <c r="N24" s="6">
        <v>0</v>
      </c>
      <c r="O24" s="6">
        <v>0</v>
      </c>
      <c r="Q24" s="48"/>
      <c r="R24" s="48"/>
      <c r="S24" s="48"/>
    </row>
    <row r="25" spans="1:19" ht="45" customHeight="1" x14ac:dyDescent="0.25">
      <c r="A25" s="14"/>
      <c r="B25" s="12"/>
      <c r="C25" s="13"/>
      <c r="D25" s="14"/>
      <c r="E25" s="14"/>
      <c r="F25" s="14"/>
      <c r="G25" s="18" t="s">
        <v>49</v>
      </c>
      <c r="H25" s="16">
        <f t="shared" ref="H25:O25" si="3">SUM(H21:H24)</f>
        <v>608597031</v>
      </c>
      <c r="I25" s="16">
        <f t="shared" si="3"/>
        <v>0</v>
      </c>
      <c r="J25" s="16">
        <f t="shared" si="3"/>
        <v>35500000</v>
      </c>
      <c r="K25" s="16">
        <f t="shared" si="3"/>
        <v>573097031</v>
      </c>
      <c r="L25" s="16">
        <f t="shared" si="3"/>
        <v>31937360</v>
      </c>
      <c r="M25" s="16">
        <f t="shared" si="3"/>
        <v>31937360</v>
      </c>
      <c r="N25" s="16">
        <f t="shared" si="3"/>
        <v>31937360</v>
      </c>
      <c r="O25" s="16">
        <f t="shared" si="3"/>
        <v>31937360</v>
      </c>
      <c r="Q25" s="48"/>
      <c r="R25" s="48"/>
      <c r="S25" s="48"/>
    </row>
    <row r="26" spans="1:19" ht="35.25" customHeight="1" x14ac:dyDescent="0.25">
      <c r="A26" s="19"/>
      <c r="B26" s="20"/>
      <c r="C26" s="21"/>
      <c r="D26" s="19"/>
      <c r="E26" s="19"/>
      <c r="F26" s="19"/>
      <c r="G26" s="22" t="s">
        <v>50</v>
      </c>
      <c r="H26" s="23">
        <f t="shared" ref="H26:O26" si="4">+H25+H20+H16+H13</f>
        <v>27730016172</v>
      </c>
      <c r="I26" s="23">
        <f t="shared" si="4"/>
        <v>12365843803</v>
      </c>
      <c r="J26" s="23">
        <f t="shared" si="4"/>
        <v>14449657039.5</v>
      </c>
      <c r="K26" s="23">
        <f t="shared" si="4"/>
        <v>914515329.5</v>
      </c>
      <c r="L26" s="23">
        <f t="shared" si="4"/>
        <v>5843288070.0300007</v>
      </c>
      <c r="M26" s="23">
        <f t="shared" si="4"/>
        <v>2967502460.0500002</v>
      </c>
      <c r="N26" s="23">
        <f t="shared" si="4"/>
        <v>2967274239.0500002</v>
      </c>
      <c r="O26" s="23">
        <f t="shared" si="4"/>
        <v>2967274239.0500002</v>
      </c>
      <c r="Q26" s="49"/>
      <c r="R26" s="49"/>
      <c r="S26" s="49"/>
    </row>
    <row r="27" spans="1:19" ht="74.25" customHeight="1" x14ac:dyDescent="0.25">
      <c r="A27" s="3" t="s">
        <v>14</v>
      </c>
      <c r="B27" s="4" t="s">
        <v>15</v>
      </c>
      <c r="C27" s="5" t="s">
        <v>41</v>
      </c>
      <c r="D27" s="3" t="s">
        <v>17</v>
      </c>
      <c r="E27" s="3" t="s">
        <v>18</v>
      </c>
      <c r="F27" s="3" t="s">
        <v>19</v>
      </c>
      <c r="G27" s="4" t="s">
        <v>42</v>
      </c>
      <c r="H27" s="6">
        <v>19600994064</v>
      </c>
      <c r="I27" s="6">
        <v>0</v>
      </c>
      <c r="J27" s="6">
        <v>19491962557</v>
      </c>
      <c r="K27" s="6">
        <v>109031507</v>
      </c>
      <c r="L27" s="6">
        <v>11612256127</v>
      </c>
      <c r="M27" s="6">
        <v>1554686409</v>
      </c>
      <c r="N27" s="6">
        <v>1527402009</v>
      </c>
      <c r="O27" s="6">
        <v>1123608087</v>
      </c>
      <c r="R27" s="33"/>
      <c r="S27" s="33"/>
    </row>
    <row r="28" spans="1:19" ht="75" customHeight="1" x14ac:dyDescent="0.25">
      <c r="A28" s="3" t="s">
        <v>14</v>
      </c>
      <c r="B28" s="4" t="s">
        <v>15</v>
      </c>
      <c r="C28" s="5" t="s">
        <v>41</v>
      </c>
      <c r="D28" s="3" t="s">
        <v>27</v>
      </c>
      <c r="E28" s="3" t="s">
        <v>28</v>
      </c>
      <c r="F28" s="3" t="s">
        <v>19</v>
      </c>
      <c r="G28" s="4" t="s">
        <v>42</v>
      </c>
      <c r="H28" s="6">
        <v>2776961062</v>
      </c>
      <c r="I28" s="6">
        <v>0</v>
      </c>
      <c r="J28" s="6">
        <v>880013646</v>
      </c>
      <c r="K28" s="6">
        <v>1896947416</v>
      </c>
      <c r="L28" s="6">
        <v>326218200</v>
      </c>
      <c r="M28" s="6">
        <v>0</v>
      </c>
      <c r="N28" s="6">
        <v>0</v>
      </c>
      <c r="O28" s="6">
        <v>0</v>
      </c>
      <c r="R28" s="36"/>
      <c r="S28" s="35"/>
    </row>
    <row r="29" spans="1:19" ht="66.75" customHeight="1" x14ac:dyDescent="0.25">
      <c r="A29" s="3" t="s">
        <v>14</v>
      </c>
      <c r="B29" s="4" t="s">
        <v>15</v>
      </c>
      <c r="C29" s="5" t="s">
        <v>41</v>
      </c>
      <c r="D29" s="3" t="s">
        <v>27</v>
      </c>
      <c r="E29" s="3" t="s">
        <v>43</v>
      </c>
      <c r="F29" s="3" t="s">
        <v>19</v>
      </c>
      <c r="G29" s="4" t="s">
        <v>42</v>
      </c>
      <c r="H29" s="6">
        <v>1967546067</v>
      </c>
      <c r="I29" s="6">
        <v>0</v>
      </c>
      <c r="J29" s="6">
        <v>1930704707</v>
      </c>
      <c r="K29" s="6">
        <v>36841360</v>
      </c>
      <c r="L29" s="6">
        <v>856495990</v>
      </c>
      <c r="M29" s="6">
        <v>23374476</v>
      </c>
      <c r="N29" s="6">
        <v>20226276</v>
      </c>
      <c r="O29" s="6">
        <v>11640276</v>
      </c>
      <c r="Q29" s="38">
        <f>+L32/H32</f>
        <v>0.50172053877021794</v>
      </c>
      <c r="R29" s="37">
        <f>+M32/H32</f>
        <v>5.9254099755983031E-2</v>
      </c>
      <c r="S29" s="39">
        <f>+O32/H32</f>
        <v>4.5205417149022868E-2</v>
      </c>
    </row>
    <row r="30" spans="1:19" ht="69.75" customHeight="1" x14ac:dyDescent="0.25">
      <c r="A30" s="3" t="s">
        <v>14</v>
      </c>
      <c r="B30" s="4" t="s">
        <v>15</v>
      </c>
      <c r="C30" s="5" t="s">
        <v>41</v>
      </c>
      <c r="D30" s="3" t="s">
        <v>27</v>
      </c>
      <c r="E30" s="3" t="s">
        <v>44</v>
      </c>
      <c r="F30" s="3" t="s">
        <v>19</v>
      </c>
      <c r="G30" s="4" t="s">
        <v>42</v>
      </c>
      <c r="H30" s="6">
        <v>770000000</v>
      </c>
      <c r="I30" s="6">
        <v>0</v>
      </c>
      <c r="J30" s="6">
        <v>0</v>
      </c>
      <c r="K30" s="6">
        <v>770000000</v>
      </c>
      <c r="L30" s="6">
        <v>0</v>
      </c>
      <c r="M30" s="6">
        <v>0</v>
      </c>
      <c r="N30" s="6">
        <v>0</v>
      </c>
      <c r="O30" s="6">
        <v>0</v>
      </c>
      <c r="R30" s="36"/>
      <c r="S30" s="35"/>
    </row>
    <row r="31" spans="1:19" ht="52.5" customHeight="1" x14ac:dyDescent="0.25">
      <c r="A31" s="3" t="s">
        <v>14</v>
      </c>
      <c r="B31" s="4" t="s">
        <v>15</v>
      </c>
      <c r="C31" s="5" t="s">
        <v>45</v>
      </c>
      <c r="D31" s="3" t="s">
        <v>17</v>
      </c>
      <c r="E31" s="3" t="s">
        <v>18</v>
      </c>
      <c r="F31" s="3" t="s">
        <v>19</v>
      </c>
      <c r="G31" s="4" t="s">
        <v>42</v>
      </c>
      <c r="H31" s="6">
        <v>8566207992</v>
      </c>
      <c r="I31" s="6">
        <v>0</v>
      </c>
      <c r="J31" s="6">
        <v>8554244659</v>
      </c>
      <c r="K31" s="6">
        <v>11963333</v>
      </c>
      <c r="L31" s="6">
        <v>4103834962</v>
      </c>
      <c r="M31" s="6">
        <v>417718471</v>
      </c>
      <c r="N31" s="6">
        <v>417718471</v>
      </c>
      <c r="O31" s="6">
        <v>387347351</v>
      </c>
      <c r="R31" s="34"/>
      <c r="S31" s="35"/>
    </row>
    <row r="32" spans="1:19" ht="24" customHeight="1" x14ac:dyDescent="0.25">
      <c r="A32" s="11"/>
      <c r="B32" s="9"/>
      <c r="C32" s="10"/>
      <c r="D32" s="11"/>
      <c r="E32" s="11"/>
      <c r="F32" s="11"/>
      <c r="G32" s="24" t="s">
        <v>51</v>
      </c>
      <c r="H32" s="25">
        <f>SUM(H27:H31)</f>
        <v>33681709185</v>
      </c>
      <c r="I32" s="25">
        <f t="shared" ref="I32:O32" si="5">SUM(I27:I31)</f>
        <v>0</v>
      </c>
      <c r="J32" s="25">
        <f t="shared" si="5"/>
        <v>30856925569</v>
      </c>
      <c r="K32" s="25">
        <f t="shared" si="5"/>
        <v>2824783616</v>
      </c>
      <c r="L32" s="25">
        <f t="shared" si="5"/>
        <v>16898805279</v>
      </c>
      <c r="M32" s="25">
        <f t="shared" si="5"/>
        <v>1995779356</v>
      </c>
      <c r="N32" s="25">
        <f t="shared" si="5"/>
        <v>1965346756</v>
      </c>
      <c r="O32" s="25">
        <f t="shared" si="5"/>
        <v>1522595714</v>
      </c>
      <c r="R32" s="34"/>
      <c r="S32" s="35"/>
    </row>
    <row r="33" spans="1:19" ht="22.5" customHeight="1" x14ac:dyDescent="0.25">
      <c r="A33" s="19"/>
      <c r="B33" s="20"/>
      <c r="C33" s="21"/>
      <c r="D33" s="19"/>
      <c r="E33" s="19"/>
      <c r="F33" s="19"/>
      <c r="G33" s="22" t="s">
        <v>52</v>
      </c>
      <c r="H33" s="23">
        <f>+H32+H26</f>
        <v>61411725357</v>
      </c>
      <c r="I33" s="23">
        <f t="shared" ref="I33:N33" si="6">+I32+I26</f>
        <v>12365843803</v>
      </c>
      <c r="J33" s="23">
        <f t="shared" si="6"/>
        <v>45306582608.5</v>
      </c>
      <c r="K33" s="23">
        <f t="shared" si="6"/>
        <v>3739298945.5</v>
      </c>
      <c r="L33" s="23">
        <f t="shared" si="6"/>
        <v>22742093349.029999</v>
      </c>
      <c r="M33" s="23">
        <f t="shared" si="6"/>
        <v>4963281816.0500002</v>
      </c>
      <c r="N33" s="23">
        <f t="shared" si="6"/>
        <v>4932620995.0500002</v>
      </c>
      <c r="O33" s="23">
        <f>+O32+O26</f>
        <v>4489869953.0500002</v>
      </c>
      <c r="Q33" s="40">
        <f>+L33/H33</f>
        <v>0.37032168070226262</v>
      </c>
      <c r="R33" s="40">
        <f>+M33/H33</f>
        <v>8.0819774842627215E-2</v>
      </c>
      <c r="S33" s="40">
        <f>+O33/H33</f>
        <v>7.3110956042179057E-2</v>
      </c>
    </row>
    <row r="34" spans="1:19" ht="0" hidden="1" customHeight="1" x14ac:dyDescent="0.25">
      <c r="R34" s="34"/>
      <c r="S34" s="35"/>
    </row>
    <row r="37" spans="1:19" ht="22.5" customHeight="1" x14ac:dyDescent="0.25">
      <c r="F37" s="27" t="s">
        <v>56</v>
      </c>
      <c r="G37" s="27"/>
      <c r="H37" s="27"/>
      <c r="I37" s="27"/>
      <c r="J37" s="27"/>
      <c r="K37" s="27"/>
      <c r="L37" s="8"/>
    </row>
    <row r="38" spans="1:19" x14ac:dyDescent="0.25">
      <c r="F38" s="28"/>
      <c r="G38" s="28"/>
      <c r="H38" s="28"/>
      <c r="I38" s="28"/>
      <c r="J38" s="28"/>
      <c r="K38" s="8"/>
      <c r="L38" s="8"/>
    </row>
    <row r="39" spans="1:19" x14ac:dyDescent="0.25">
      <c r="F39" s="29" t="s">
        <v>57</v>
      </c>
      <c r="G39" s="29"/>
      <c r="H39" s="29"/>
      <c r="I39" s="29"/>
      <c r="J39" s="29"/>
      <c r="K39" s="29"/>
      <c r="L39" s="29"/>
    </row>
    <row r="40" spans="1:19" x14ac:dyDescent="0.25">
      <c r="F40" s="28"/>
      <c r="G40" s="28"/>
      <c r="H40" s="28"/>
      <c r="I40" s="28"/>
      <c r="J40" s="28"/>
      <c r="K40" s="8"/>
      <c r="L40" s="8"/>
    </row>
    <row r="41" spans="1:19" x14ac:dyDescent="0.25">
      <c r="F41" s="30" t="s">
        <v>58</v>
      </c>
      <c r="G41" s="30"/>
      <c r="H41" s="30"/>
      <c r="I41" s="30"/>
      <c r="J41" s="30"/>
      <c r="K41" s="30"/>
      <c r="L41" s="30"/>
    </row>
    <row r="42" spans="1:19" x14ac:dyDescent="0.25">
      <c r="F42" s="28"/>
      <c r="G42" s="28"/>
      <c r="H42" s="28"/>
      <c r="I42" s="28"/>
      <c r="J42" s="28"/>
      <c r="K42" s="8"/>
      <c r="L42" s="8"/>
    </row>
    <row r="43" spans="1:19" x14ac:dyDescent="0.25">
      <c r="F43" s="31" t="s">
        <v>59</v>
      </c>
      <c r="G43" s="31"/>
      <c r="H43" s="31"/>
      <c r="I43" s="31"/>
      <c r="J43" s="31"/>
      <c r="K43" s="31"/>
      <c r="L43" s="31"/>
    </row>
    <row r="44" spans="1:19" x14ac:dyDescent="0.25">
      <c r="F44" s="28"/>
      <c r="G44" s="28"/>
      <c r="H44" s="28"/>
      <c r="I44" s="28"/>
      <c r="J44" s="28"/>
      <c r="K44" s="8"/>
      <c r="L44" s="8"/>
    </row>
    <row r="45" spans="1:19" x14ac:dyDescent="0.25">
      <c r="F45" s="32" t="s">
        <v>60</v>
      </c>
      <c r="G45" s="32"/>
      <c r="H45" s="32"/>
      <c r="I45" s="32"/>
      <c r="J45" s="32"/>
      <c r="K45" s="8"/>
      <c r="L45" s="8"/>
    </row>
  </sheetData>
  <mergeCells count="3">
    <mergeCell ref="Q10:Q26"/>
    <mergeCell ref="R10:R26"/>
    <mergeCell ref="S10:S2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Murillo</dc:creator>
  <cp:lastModifiedBy>Sharine Melisa Murillo Hinestroza</cp:lastModifiedBy>
  <dcterms:created xsi:type="dcterms:W3CDTF">2026-04-19T21:19:36Z</dcterms:created>
  <dcterms:modified xsi:type="dcterms:W3CDTF">2026-04-30T21:15:44Z</dcterms:modified>
</cp:coreProperties>
</file>