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urillo\Desktop\"/>
    </mc:Choice>
  </mc:AlternateContent>
  <bookViews>
    <workbookView xWindow="0" yWindow="0" windowWidth="24000" windowHeight="9630"/>
  </bookViews>
  <sheets>
    <sheet name="REP_EPG034_EjecucionPresupuesta" sheetId="1" r:id="rId1"/>
  </sheets>
  <calcPr calcId="162913"/>
  <fileRecoveryPr repairLoad="1"/>
</workbook>
</file>

<file path=xl/calcChain.xml><?xml version="1.0" encoding="utf-8"?>
<calcChain xmlns="http://schemas.openxmlformats.org/spreadsheetml/2006/main">
  <c r="Q34" i="1" l="1"/>
  <c r="S30" i="1"/>
  <c r="R30" i="1"/>
  <c r="Q28" i="1"/>
  <c r="S18" i="1"/>
  <c r="R18" i="1"/>
  <c r="Q18" i="1"/>
  <c r="I33" i="1"/>
  <c r="J33" i="1"/>
  <c r="J34" i="1" s="1"/>
  <c r="K33" i="1"/>
  <c r="L33" i="1"/>
  <c r="M33" i="1"/>
  <c r="N33" i="1"/>
  <c r="O33" i="1"/>
  <c r="H33" i="1"/>
  <c r="I26" i="1"/>
  <c r="I27" i="1" s="1"/>
  <c r="I34" i="1" s="1"/>
  <c r="J26" i="1"/>
  <c r="J27" i="1" s="1"/>
  <c r="K26" i="1"/>
  <c r="K27" i="1" s="1"/>
  <c r="K34" i="1" s="1"/>
  <c r="L26" i="1"/>
  <c r="L27" i="1" s="1"/>
  <c r="L34" i="1" s="1"/>
  <c r="M26" i="1"/>
  <c r="N26" i="1"/>
  <c r="O26" i="1"/>
  <c r="H26" i="1"/>
  <c r="I21" i="1"/>
  <c r="J21" i="1"/>
  <c r="K21" i="1"/>
  <c r="L21" i="1"/>
  <c r="M21" i="1"/>
  <c r="M27" i="1" s="1"/>
  <c r="M34" i="1" s="1"/>
  <c r="N21" i="1"/>
  <c r="N27" i="1" s="1"/>
  <c r="O21" i="1"/>
  <c r="O27" i="1" s="1"/>
  <c r="H21" i="1"/>
  <c r="I15" i="1"/>
  <c r="J15" i="1"/>
  <c r="K15" i="1"/>
  <c r="L15" i="1"/>
  <c r="M15" i="1"/>
  <c r="N15" i="1"/>
  <c r="O15" i="1"/>
  <c r="H15" i="1"/>
  <c r="I12" i="1"/>
  <c r="J12" i="1"/>
  <c r="K12" i="1"/>
  <c r="L12" i="1"/>
  <c r="M12" i="1"/>
  <c r="N12" i="1"/>
  <c r="O12" i="1"/>
  <c r="H12" i="1"/>
  <c r="H27" i="1" l="1"/>
  <c r="O34" i="1"/>
  <c r="N34" i="1"/>
  <c r="H34" i="1" l="1"/>
  <c r="S34" i="1"/>
  <c r="R34" i="1" l="1"/>
</calcChain>
</file>

<file path=xl/sharedStrings.xml><?xml version="1.0" encoding="utf-8"?>
<sst xmlns="http://schemas.openxmlformats.org/spreadsheetml/2006/main" count="208" uniqueCount="75">
  <si>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</si>
  <si>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</si>
  <si>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</si>
  <si>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</si>
  <si>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</si>
  <si>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</si>
  <si>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</si>
  <si>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</si>
  <si>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</si>
  <si>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FUENTE</t>
  </si>
  <si>
    <t>SIT</t>
  </si>
  <si>
    <t>DESCRIPCION</t>
  </si>
  <si>
    <t>APR BLOQUEADA</t>
  </si>
  <si>
    <t>APR. DISPONIBLE</t>
  </si>
  <si>
    <t>ORDEN PAGO</t>
  </si>
  <si>
    <t>33-05-00</t>
  </si>
  <si>
    <t>INSTITUTO COLOMBIANO DE ANTROPOLOGIA E HISTORIA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</si>
  <si>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</si>
  <si>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</si>
  <si>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</si>
  <si>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</si>
  <si>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</si>
  <si>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</si>
  <si>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</si>
  <si>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</si>
  <si>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</si>
  <si>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</si>
  <si>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</si>
  <si>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Propios</t>
  </si>
  <si>
    <t>20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</si>
  <si>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</si>
  <si>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</si>
  <si>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</si>
  <si>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</si>
  <si>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</si>
  <si>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</si>
  <si>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A-03-11-07-004</t>
  </si>
  <si>
    <t>11</t>
  </si>
  <si>
    <t>A RTVC Y ORGANIZACIONES REGIONALES DE TELEVISIÓN - LEY 14 DE 1991 (ART 21)</t>
  </si>
  <si>
    <t>A-08-01</t>
  </si>
  <si>
    <t>IMPUESTOS</t>
  </si>
  <si>
    <t>A-08-03</t>
  </si>
  <si>
    <t>TASAS Y DERECHOS ADMINISTRATIVOS</t>
  </si>
  <si>
    <t>A-08-04-01</t>
  </si>
  <si>
    <t>SSF</t>
  </si>
  <si>
    <t>CUOTA DE FISCALIZACIÓN Y AUDITAJE</t>
  </si>
  <si>
    <t>A-08-05</t>
  </si>
  <si>
    <t>MULTAS, SANCIONES E INTERESES DE MORA</t>
  </si>
  <si>
    <t>C-3302-1603-8-20302B</t>
  </si>
  <si>
    <t>2. SEGURIDAD HUMANA Y JUSTICIA SOCIAL / B. RECONOCIMIENTO, SALVAGUARDIA Y FOMENTO DE LA MEMORIA VIVA, EL PATRIMONIO, LAS CULTURAS Y LOS SABERES</t>
  </si>
  <si>
    <t>21</t>
  </si>
  <si>
    <t>25</t>
  </si>
  <si>
    <t>C-3399-1603-3-20302B</t>
  </si>
  <si>
    <t xml:space="preserve">INFORME DE EJECUCIÓN PRESUPUESTAL AGREGADA  - SEGUNDO TRIMESTRE 2026 </t>
  </si>
  <si>
    <t>RECURSO</t>
  </si>
  <si>
    <t>* APROPIACIÓN  VIGENTE</t>
  </si>
  <si>
    <t>*CDP</t>
  </si>
  <si>
    <t>*COMPROMISO</t>
  </si>
  <si>
    <t>*OBLIGACION</t>
  </si>
  <si>
    <t>*PAGOS</t>
  </si>
  <si>
    <t xml:space="preserve">SUBTOTAL GASTOS DE PERSONAL </t>
  </si>
  <si>
    <t xml:space="preserve">SUBTOTAL ADQUISICIÓN DE BIENES Y SERVICIOS </t>
  </si>
  <si>
    <t>SUBTOTAL TRANSFERENCIAS</t>
  </si>
  <si>
    <t>SUBTOTAL GASTOS POR TRIBUTOS, MULTAS, SANCIONES E INTERESES DE MORA</t>
  </si>
  <si>
    <t xml:space="preserve">TOTAL FUNCIONAMIENTO </t>
  </si>
  <si>
    <t xml:space="preserve">TOTAL INVERSION </t>
  </si>
  <si>
    <t xml:space="preserve">TOTAL PRESUPUESTO </t>
  </si>
  <si>
    <t>% COMPROMISO</t>
  </si>
  <si>
    <t>% OBLIGACIÓN</t>
  </si>
  <si>
    <t>%PAGOS</t>
  </si>
  <si>
    <t xml:space="preserve">* Apropiación vigente: Recursos asignados a la entidad despues de adiciones o reducciones </t>
  </si>
  <si>
    <t>*CDP: Certificado de Disponibilidad Presupuestal - Documento que indica la disponibilidad de recursos para un objeto determinado</t>
  </si>
  <si>
    <t xml:space="preserve">*Compromiso - Documento que determina los recursos que se han contratado para la adquisición de bienes y servicios </t>
  </si>
  <si>
    <t xml:space="preserve">*Obligaciones - Documento que determina el valor facturado por la adquisición de bienes y servicios recibidos a satisfacción </t>
  </si>
  <si>
    <t>Pagos: Recursos pagados por la 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</si>
</sst>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Times New Roman"/>
      <family val="1"/>
    </font>
    <font>
      <sz val="14"/>
      <name val="Calibri"/>
      <family val="2"/>
    </font>
    <font>
      <sz val="16"/>
      <name val="Calibri"/>
      <family val="2"/>
      <scheme val="minor"/>
    </font>
    <font>
      <b/>
      <sz val="18"/>
      <name val="Calibri"/>
      <family val="2"/>
    </font>
    <font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FDE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ABF8F"/>
      </patternFill>
    </fill>
    <fill>
      <patternFill patternType="solid">
        <fgColor rgb="FFFFF2CC"/>
        <bgColor rgb="FFFFF2CC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/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center" vertical="center" wrapText="1" readingOrder="1"/>
    </xf>
    <xf numFmtId="0" fontId="3" fillId="7" borderId="1" xfId="0" applyNumberFormat="1" applyFont="1" applyFill="1" applyBorder="1" applyAlignment="1">
      <alignment horizontal="center" vertical="center" wrapText="1" readingOrder="1"/>
    </xf>
    <xf numFmtId="0" fontId="3" fillId="7" borderId="1" xfId="0" applyNumberFormat="1" applyFont="1" applyFill="1" applyBorder="1" applyAlignment="1">
      <alignment horizontal="left" vertical="center" wrapText="1" readingOrder="1"/>
    </xf>
    <xf numFmtId="0" fontId="3" fillId="7" borderId="1" xfId="0" applyNumberFormat="1" applyFont="1" applyFill="1" applyBorder="1" applyAlignment="1">
      <alignment vertical="center" wrapText="1" readingOrder="1"/>
    </xf>
    <xf numFmtId="0" fontId="2" fillId="8" borderId="1" xfId="0" applyFont="1" applyFill="1" applyBorder="1" applyAlignment="1">
      <alignment horizontal="left" vertical="center" wrapText="1" readingOrder="1"/>
    </xf>
    <xf numFmtId="164" fontId="4" fillId="7" borderId="1" xfId="0" applyNumberFormat="1" applyFont="1" applyFill="1" applyBorder="1" applyAlignment="1">
      <alignment horizontal="right" vertical="center" wrapText="1" readingOrder="1"/>
    </xf>
    <xf numFmtId="0" fontId="2" fillId="7" borderId="1" xfId="0" applyFont="1" applyFill="1" applyBorder="1" applyAlignment="1">
      <alignment horizontal="left" vertical="center" wrapText="1" readingOrder="1"/>
    </xf>
    <xf numFmtId="0" fontId="3" fillId="9" borderId="1" xfId="0" applyNumberFormat="1" applyFont="1" applyFill="1" applyBorder="1" applyAlignment="1">
      <alignment horizontal="center" vertical="center" wrapText="1" readingOrder="1"/>
    </xf>
    <xf numFmtId="164" fontId="4" fillId="9" borderId="1" xfId="0" applyNumberFormat="1" applyFont="1" applyFill="1" applyBorder="1" applyAlignment="1">
      <alignment horizontal="right" vertical="center" wrapText="1" readingOrder="1"/>
    </xf>
    <xf numFmtId="0" fontId="3" fillId="9" borderId="1" xfId="0" applyNumberFormat="1" applyFont="1" applyFill="1" applyBorder="1" applyAlignment="1">
      <alignment horizontal="left" vertical="center" wrapText="1" readingOrder="1"/>
    </xf>
    <xf numFmtId="0" fontId="3" fillId="9" borderId="1" xfId="0" applyNumberFormat="1" applyFont="1" applyFill="1" applyBorder="1" applyAlignment="1">
      <alignment vertical="center" wrapText="1" readingOrder="1"/>
    </xf>
    <xf numFmtId="0" fontId="8" fillId="10" borderId="1" xfId="0" applyFont="1" applyFill="1" applyBorder="1" applyAlignment="1">
      <alignment horizontal="left" vertical="center" wrapText="1" readingOrder="1"/>
    </xf>
    <xf numFmtId="164" fontId="8" fillId="9" borderId="1" xfId="0" applyNumberFormat="1" applyFont="1" applyFill="1" applyBorder="1" applyAlignment="1">
      <alignment horizontal="right" vertical="center" wrapText="1" readingOrder="1"/>
    </xf>
    <xf numFmtId="0" fontId="2" fillId="11" borderId="1" xfId="0" applyFont="1" applyFill="1" applyBorder="1" applyAlignment="1">
      <alignment horizontal="left" vertical="center" wrapText="1" readingOrder="1"/>
    </xf>
    <xf numFmtId="0" fontId="3" fillId="12" borderId="1" xfId="0" applyNumberFormat="1" applyFont="1" applyFill="1" applyBorder="1" applyAlignment="1">
      <alignment horizontal="center" vertical="center" wrapText="1" readingOrder="1"/>
    </xf>
    <xf numFmtId="0" fontId="3" fillId="12" borderId="1" xfId="0" applyNumberFormat="1" applyFont="1" applyFill="1" applyBorder="1" applyAlignment="1">
      <alignment horizontal="left" vertical="center" wrapText="1" readingOrder="1"/>
    </xf>
    <xf numFmtId="0" fontId="3" fillId="12" borderId="1" xfId="0" applyNumberFormat="1" applyFont="1" applyFill="1" applyBorder="1" applyAlignment="1">
      <alignment vertical="center" wrapText="1" readingOrder="1"/>
    </xf>
    <xf numFmtId="0" fontId="8" fillId="13" borderId="1" xfId="0" applyFont="1" applyFill="1" applyBorder="1" applyAlignment="1">
      <alignment horizontal="left" vertical="center" wrapText="1" readingOrder="1"/>
    </xf>
    <xf numFmtId="164" fontId="3" fillId="1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2" xfId="0" applyFont="1" applyFill="1" applyBorder="1" applyAlignment="1"/>
    <xf numFmtId="0" fontId="1" fillId="0" borderId="3" xfId="0" applyFont="1" applyBorder="1"/>
    <xf numFmtId="0" fontId="1" fillId="0" borderId="4" xfId="0" applyFont="1" applyFill="1" applyBorder="1" applyAlignment="1"/>
    <xf numFmtId="0" fontId="1" fillId="0" borderId="5" xfId="0" applyFont="1" applyBorder="1"/>
    <xf numFmtId="9" fontId="9" fillId="0" borderId="3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wrapText="1" readingOrder="1"/>
    </xf>
    <xf numFmtId="9" fontId="10" fillId="0" borderId="3" xfId="0" applyNumberFormat="1" applyFont="1" applyBorder="1" applyAlignment="1">
      <alignment horizontal="center"/>
    </xf>
    <xf numFmtId="9" fontId="11" fillId="0" borderId="5" xfId="1" applyFont="1" applyBorder="1" applyAlignment="1">
      <alignment horizontal="center"/>
    </xf>
    <xf numFmtId="0" fontId="6" fillId="2" borderId="0" xfId="0" applyFont="1" applyFill="1" applyBorder="1"/>
    <xf numFmtId="0" fontId="12" fillId="0" borderId="0" xfId="0" applyFont="1"/>
    <xf numFmtId="0" fontId="6" fillId="3" borderId="0" xfId="0" applyFont="1" applyFill="1" applyBorder="1"/>
    <xf numFmtId="0" fontId="6" fillId="4" borderId="0" xfId="0" applyFont="1" applyFill="1" applyBorder="1"/>
    <xf numFmtId="0" fontId="6" fillId="5" borderId="0" xfId="0" applyFont="1" applyFill="1" applyBorder="1"/>
    <xf numFmtId="0" fontId="6" fillId="14" borderId="0" xfId="0" applyFont="1" applyFill="1" applyBorder="1"/>
    <xf numFmtId="9" fontId="9" fillId="0" borderId="6" xfId="1" applyFont="1" applyBorder="1" applyAlignment="1">
      <alignment horizontal="center" vertical="center"/>
    </xf>
    <xf numFmtId="9" fontId="9" fillId="0" borderId="0" xfId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6"/>
  <sheetViews>
    <sheetView showGridLines="0" tabSelected="1" workbookViewId="0">
      <selection activeCell="E49" sqref="E4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4" width="9.5703125" customWidth="1"/>
    <col min="5" max="5" width="14.140625" customWidth="1"/>
    <col min="6" max="6" width="9.5703125" customWidth="1"/>
    <col min="7" max="7" width="27.5703125" customWidth="1"/>
    <col min="8" max="8" width="22.5703125" customWidth="1"/>
    <col min="9" max="9" width="18.85546875" customWidth="1"/>
    <col min="10" max="10" width="21.140625" customWidth="1"/>
    <col min="11" max="11" width="18.85546875" customWidth="1"/>
    <col min="12" max="12" width="21.7109375" customWidth="1"/>
    <col min="13" max="13" width="23.140625" customWidth="1"/>
    <col min="14" max="14" width="20.5703125" customWidth="1"/>
    <col min="15" max="15" width="22" customWidth="1"/>
    <col min="16" max="16" width="1.140625" hidden="1" customWidth="1"/>
    <col min="17" max="17" width="15.42578125" customWidth="1"/>
    <col min="18" max="18" width="15.28515625" customWidth="1"/>
    <col min="19" max="19" width="15" customWidth="1"/>
  </cols>
  <sheetData>
    <row r="3" spans="1:19" ht="18.75" x14ac:dyDescent="0.3">
      <c r="G3" s="8" t="s">
        <v>53</v>
      </c>
      <c r="H3" s="9"/>
    </row>
    <row r="5" spans="1:19" x14ac:dyDescent="0.25">
      <c r="A5" s="1" t="s">
        <v>0</v>
      </c>
      <c r="B5" s="2">
        <v>2026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</row>
    <row r="6" spans="1:19" x14ac:dyDescent="0.25">
      <c r="A6" s="1" t="s">
        <v>2</v>
      </c>
      <c r="B6" s="1" t="s">
        <v>3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</row>
    <row r="7" spans="1:19" x14ac:dyDescent="0.25">
      <c r="A7" s="1" t="s">
        <v>4</v>
      </c>
      <c r="B7" s="1" t="s">
        <v>5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  <c r="K7" s="3" t="s">
        <v>1</v>
      </c>
      <c r="L7" s="3" t="s">
        <v>1</v>
      </c>
      <c r="M7" s="3" t="s">
        <v>1</v>
      </c>
      <c r="N7" s="3" t="s">
        <v>1</v>
      </c>
      <c r="O7" s="3" t="s">
        <v>1</v>
      </c>
    </row>
    <row r="8" spans="1:19" ht="38.25" customHeight="1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54</v>
      </c>
      <c r="F8" s="1" t="s">
        <v>10</v>
      </c>
      <c r="G8" s="1" t="s">
        <v>11</v>
      </c>
      <c r="H8" s="10" t="s">
        <v>55</v>
      </c>
      <c r="I8" s="1" t="s">
        <v>12</v>
      </c>
      <c r="J8" s="11" t="s">
        <v>56</v>
      </c>
      <c r="K8" s="1" t="s">
        <v>13</v>
      </c>
      <c r="L8" s="12" t="s">
        <v>57</v>
      </c>
      <c r="M8" s="13" t="s">
        <v>58</v>
      </c>
      <c r="N8" s="1" t="s">
        <v>14</v>
      </c>
      <c r="O8" s="14" t="s">
        <v>59</v>
      </c>
      <c r="Q8" s="33" t="s">
        <v>67</v>
      </c>
      <c r="R8" s="33" t="s">
        <v>68</v>
      </c>
      <c r="S8" s="33" t="s">
        <v>69</v>
      </c>
    </row>
    <row r="9" spans="1:19" ht="22.5" x14ac:dyDescent="0.25">
      <c r="A9" s="4" t="s">
        <v>15</v>
      </c>
      <c r="B9" s="5" t="s">
        <v>16</v>
      </c>
      <c r="C9" s="6" t="s">
        <v>17</v>
      </c>
      <c r="D9" s="4" t="s">
        <v>18</v>
      </c>
      <c r="E9" s="4" t="s">
        <v>19</v>
      </c>
      <c r="F9" s="4" t="s">
        <v>20</v>
      </c>
      <c r="G9" s="5" t="s">
        <v>21</v>
      </c>
      <c r="H9" s="7">
        <v>15933225767</v>
      </c>
      <c r="I9" s="7">
        <v>0</v>
      </c>
      <c r="J9" s="7">
        <v>15933225767</v>
      </c>
      <c r="K9" s="7">
        <v>0</v>
      </c>
      <c r="L9" s="7">
        <v>7001587043</v>
      </c>
      <c r="M9" s="7">
        <v>7001587043</v>
      </c>
      <c r="N9" s="7">
        <v>7001587043</v>
      </c>
      <c r="O9" s="7">
        <v>7001587043</v>
      </c>
      <c r="Q9" s="34"/>
      <c r="R9" s="35"/>
      <c r="S9" s="35"/>
    </row>
    <row r="10" spans="1:19" ht="22.5" x14ac:dyDescent="0.25">
      <c r="A10" s="4" t="s">
        <v>15</v>
      </c>
      <c r="B10" s="5" t="s">
        <v>16</v>
      </c>
      <c r="C10" s="6" t="s">
        <v>22</v>
      </c>
      <c r="D10" s="4" t="s">
        <v>18</v>
      </c>
      <c r="E10" s="4" t="s">
        <v>19</v>
      </c>
      <c r="F10" s="4" t="s">
        <v>20</v>
      </c>
      <c r="G10" s="5" t="s">
        <v>23</v>
      </c>
      <c r="H10" s="7">
        <v>5702283524</v>
      </c>
      <c r="I10" s="7">
        <v>0</v>
      </c>
      <c r="J10" s="7">
        <v>5702283524</v>
      </c>
      <c r="K10" s="7">
        <v>0</v>
      </c>
      <c r="L10" s="7">
        <v>2427877081</v>
      </c>
      <c r="M10" s="7">
        <v>2427877081</v>
      </c>
      <c r="N10" s="7">
        <v>2427877081</v>
      </c>
      <c r="O10" s="7">
        <v>2427877081</v>
      </c>
      <c r="Q10" s="36"/>
      <c r="R10" s="35"/>
      <c r="S10" s="35"/>
    </row>
    <row r="11" spans="1:19" ht="33.75" x14ac:dyDescent="0.25">
      <c r="A11" s="4" t="s">
        <v>15</v>
      </c>
      <c r="B11" s="5" t="s">
        <v>16</v>
      </c>
      <c r="C11" s="6" t="s">
        <v>24</v>
      </c>
      <c r="D11" s="4" t="s">
        <v>18</v>
      </c>
      <c r="E11" s="4" t="s">
        <v>19</v>
      </c>
      <c r="F11" s="4" t="s">
        <v>20</v>
      </c>
      <c r="G11" s="5" t="s">
        <v>25</v>
      </c>
      <c r="H11" s="7">
        <v>1450835430</v>
      </c>
      <c r="I11" s="7">
        <v>0</v>
      </c>
      <c r="J11" s="7">
        <v>1450835430</v>
      </c>
      <c r="K11" s="7">
        <v>0</v>
      </c>
      <c r="L11" s="7">
        <v>440061228</v>
      </c>
      <c r="M11" s="7">
        <v>440061228</v>
      </c>
      <c r="N11" s="7">
        <v>440061228</v>
      </c>
      <c r="O11" s="7">
        <v>440061228</v>
      </c>
      <c r="Q11" s="35"/>
      <c r="R11" s="35"/>
      <c r="S11" s="35"/>
    </row>
    <row r="12" spans="1:19" ht="38.25" customHeight="1" x14ac:dyDescent="0.25">
      <c r="A12" s="15"/>
      <c r="B12" s="16"/>
      <c r="C12" s="17"/>
      <c r="D12" s="15"/>
      <c r="E12" s="15"/>
      <c r="F12" s="15"/>
      <c r="G12" s="18" t="s">
        <v>60</v>
      </c>
      <c r="H12" s="19">
        <f>SUM(H9:H11)</f>
        <v>23086344721</v>
      </c>
      <c r="I12" s="19">
        <f t="shared" ref="I12:O12" si="0">SUM(I9:I11)</f>
        <v>0</v>
      </c>
      <c r="J12" s="19">
        <f t="shared" si="0"/>
        <v>23086344721</v>
      </c>
      <c r="K12" s="19">
        <f t="shared" si="0"/>
        <v>0</v>
      </c>
      <c r="L12" s="19">
        <f t="shared" si="0"/>
        <v>9869525352</v>
      </c>
      <c r="M12" s="19">
        <f t="shared" si="0"/>
        <v>9869525352</v>
      </c>
      <c r="N12" s="19">
        <f t="shared" si="0"/>
        <v>9869525352</v>
      </c>
      <c r="O12" s="19">
        <f t="shared" si="0"/>
        <v>9869525352</v>
      </c>
      <c r="Q12" s="35"/>
      <c r="R12" s="35"/>
      <c r="S12" s="35"/>
    </row>
    <row r="13" spans="1:19" ht="22.5" x14ac:dyDescent="0.25">
      <c r="A13" s="4" t="s">
        <v>15</v>
      </c>
      <c r="B13" s="5" t="s">
        <v>16</v>
      </c>
      <c r="C13" s="6" t="s">
        <v>26</v>
      </c>
      <c r="D13" s="4" t="s">
        <v>18</v>
      </c>
      <c r="E13" s="4" t="s">
        <v>19</v>
      </c>
      <c r="F13" s="4" t="s">
        <v>20</v>
      </c>
      <c r="G13" s="5" t="s">
        <v>27</v>
      </c>
      <c r="H13" s="7">
        <v>1803485220</v>
      </c>
      <c r="I13" s="7">
        <v>0</v>
      </c>
      <c r="J13" s="7">
        <v>1794955838.8299999</v>
      </c>
      <c r="K13" s="7">
        <v>8529381.1699999999</v>
      </c>
      <c r="L13" s="7">
        <v>1467064317.4100001</v>
      </c>
      <c r="M13" s="7">
        <v>1198108515.04</v>
      </c>
      <c r="N13" s="7">
        <v>1198108515.04</v>
      </c>
      <c r="O13" s="7">
        <v>1198108515.04</v>
      </c>
      <c r="Q13" s="35"/>
      <c r="R13" s="35"/>
      <c r="S13" s="35"/>
    </row>
    <row r="14" spans="1:19" ht="22.5" x14ac:dyDescent="0.25">
      <c r="A14" s="4" t="s">
        <v>15</v>
      </c>
      <c r="B14" s="5" t="s">
        <v>16</v>
      </c>
      <c r="C14" s="6" t="s">
        <v>26</v>
      </c>
      <c r="D14" s="4" t="s">
        <v>28</v>
      </c>
      <c r="E14" s="4" t="s">
        <v>29</v>
      </c>
      <c r="F14" s="4" t="s">
        <v>20</v>
      </c>
      <c r="G14" s="5" t="s">
        <v>27</v>
      </c>
      <c r="H14" s="7">
        <v>2529219013</v>
      </c>
      <c r="I14" s="7">
        <v>0</v>
      </c>
      <c r="J14" s="7">
        <v>2498399389.71</v>
      </c>
      <c r="K14" s="7">
        <v>30819623.289999999</v>
      </c>
      <c r="L14" s="7">
        <v>1691799345.04</v>
      </c>
      <c r="M14" s="7">
        <v>621804933.19000006</v>
      </c>
      <c r="N14" s="7">
        <v>621804933.19000006</v>
      </c>
      <c r="O14" s="7">
        <v>621804933.19000006</v>
      </c>
      <c r="Q14" s="35"/>
      <c r="R14" s="35"/>
      <c r="S14" s="35"/>
    </row>
    <row r="15" spans="1:19" ht="39.75" customHeight="1" x14ac:dyDescent="0.25">
      <c r="A15" s="15"/>
      <c r="B15" s="16"/>
      <c r="C15" s="17"/>
      <c r="D15" s="15"/>
      <c r="E15" s="15"/>
      <c r="F15" s="15"/>
      <c r="G15" s="18" t="s">
        <v>61</v>
      </c>
      <c r="H15" s="19">
        <f>SUM(H13:H14)</f>
        <v>4332704233</v>
      </c>
      <c r="I15" s="19">
        <f t="shared" ref="I15:O15" si="1">SUM(I13:I14)</f>
        <v>0</v>
      </c>
      <c r="J15" s="19">
        <f t="shared" si="1"/>
        <v>4293355228.54</v>
      </c>
      <c r="K15" s="19">
        <f t="shared" si="1"/>
        <v>39349004.460000001</v>
      </c>
      <c r="L15" s="19">
        <f t="shared" si="1"/>
        <v>3158863662.4499998</v>
      </c>
      <c r="M15" s="19">
        <f t="shared" si="1"/>
        <v>1819913448.23</v>
      </c>
      <c r="N15" s="19">
        <f t="shared" si="1"/>
        <v>1819913448.23</v>
      </c>
      <c r="O15" s="19">
        <f t="shared" si="1"/>
        <v>1819913448.23</v>
      </c>
      <c r="Q15" s="35"/>
      <c r="R15" s="35"/>
      <c r="S15" s="35"/>
    </row>
    <row r="16" spans="1:19" ht="33.75" x14ac:dyDescent="0.25">
      <c r="A16" s="4" t="s">
        <v>15</v>
      </c>
      <c r="B16" s="5" t="s">
        <v>16</v>
      </c>
      <c r="C16" s="6" t="s">
        <v>30</v>
      </c>
      <c r="D16" s="4" t="s">
        <v>28</v>
      </c>
      <c r="E16" s="4" t="s">
        <v>29</v>
      </c>
      <c r="F16" s="4" t="s">
        <v>20</v>
      </c>
      <c r="G16" s="5" t="s">
        <v>31</v>
      </c>
      <c r="H16" s="7">
        <v>355027987</v>
      </c>
      <c r="I16" s="7">
        <v>0</v>
      </c>
      <c r="J16" s="7">
        <v>355027987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Q16" s="35"/>
      <c r="R16" s="35"/>
      <c r="S16" s="35"/>
    </row>
    <row r="17" spans="1:19" ht="33.75" x14ac:dyDescent="0.25">
      <c r="A17" s="4" t="s">
        <v>15</v>
      </c>
      <c r="B17" s="5" t="s">
        <v>16</v>
      </c>
      <c r="C17" s="6" t="s">
        <v>32</v>
      </c>
      <c r="D17" s="4" t="s">
        <v>18</v>
      </c>
      <c r="E17" s="4" t="s">
        <v>19</v>
      </c>
      <c r="F17" s="4" t="s">
        <v>20</v>
      </c>
      <c r="G17" s="5" t="s">
        <v>33</v>
      </c>
      <c r="H17" s="7">
        <v>20000000</v>
      </c>
      <c r="I17" s="7">
        <v>0</v>
      </c>
      <c r="J17" s="7">
        <v>20000000</v>
      </c>
      <c r="K17" s="7">
        <v>0</v>
      </c>
      <c r="L17" s="7">
        <v>14165168</v>
      </c>
      <c r="M17" s="7">
        <v>14165168</v>
      </c>
      <c r="N17" s="7">
        <v>14165168</v>
      </c>
      <c r="O17" s="7">
        <v>14165168</v>
      </c>
      <c r="Q17" s="35"/>
      <c r="R17" s="35"/>
      <c r="S17" s="35"/>
    </row>
    <row r="18" spans="1:19" ht="22.5" x14ac:dyDescent="0.35">
      <c r="A18" s="4" t="s">
        <v>15</v>
      </c>
      <c r="B18" s="5" t="s">
        <v>16</v>
      </c>
      <c r="C18" s="6" t="s">
        <v>34</v>
      </c>
      <c r="D18" s="4" t="s">
        <v>28</v>
      </c>
      <c r="E18" s="4" t="s">
        <v>29</v>
      </c>
      <c r="F18" s="4" t="s">
        <v>20</v>
      </c>
      <c r="G18" s="5" t="s">
        <v>35</v>
      </c>
      <c r="H18" s="7">
        <v>20000000</v>
      </c>
      <c r="I18" s="7">
        <v>0</v>
      </c>
      <c r="J18" s="7">
        <v>948999</v>
      </c>
      <c r="K18" s="7">
        <v>19051001</v>
      </c>
      <c r="L18" s="7">
        <v>948999</v>
      </c>
      <c r="M18" s="7">
        <v>948999</v>
      </c>
      <c r="N18" s="7">
        <v>948999</v>
      </c>
      <c r="O18" s="7">
        <v>948999</v>
      </c>
      <c r="Q18" s="40">
        <f>L27/H27</f>
        <v>0.46837396416376298</v>
      </c>
      <c r="R18" s="40">
        <f>+M27/H27</f>
        <v>0.42056400019536311</v>
      </c>
      <c r="S18" s="40">
        <f>O27/H27</f>
        <v>0.42056400019536311</v>
      </c>
    </row>
    <row r="19" spans="1:19" ht="33.75" x14ac:dyDescent="0.25">
      <c r="A19" s="4" t="s">
        <v>15</v>
      </c>
      <c r="B19" s="5" t="s">
        <v>16</v>
      </c>
      <c r="C19" s="6" t="s">
        <v>36</v>
      </c>
      <c r="D19" s="4" t="s">
        <v>18</v>
      </c>
      <c r="E19" s="4" t="s">
        <v>19</v>
      </c>
      <c r="F19" s="4" t="s">
        <v>20</v>
      </c>
      <c r="G19" s="5" t="s">
        <v>38</v>
      </c>
      <c r="H19" s="7">
        <v>15670000</v>
      </c>
      <c r="I19" s="7">
        <v>0</v>
      </c>
      <c r="J19" s="7">
        <v>0</v>
      </c>
      <c r="K19" s="7">
        <v>15670000</v>
      </c>
      <c r="L19" s="7">
        <v>0</v>
      </c>
      <c r="M19" s="7">
        <v>0</v>
      </c>
      <c r="N19" s="7">
        <v>0</v>
      </c>
      <c r="O19" s="7">
        <v>0</v>
      </c>
      <c r="Q19" s="35"/>
      <c r="R19" s="35"/>
      <c r="S19" s="35"/>
    </row>
    <row r="20" spans="1:19" ht="33.75" x14ac:dyDescent="0.25">
      <c r="A20" s="4" t="s">
        <v>15</v>
      </c>
      <c r="B20" s="5" t="s">
        <v>16</v>
      </c>
      <c r="C20" s="6" t="s">
        <v>36</v>
      </c>
      <c r="D20" s="4" t="s">
        <v>28</v>
      </c>
      <c r="E20" s="4" t="s">
        <v>29</v>
      </c>
      <c r="F20" s="4" t="s">
        <v>20</v>
      </c>
      <c r="G20" s="5" t="s">
        <v>38</v>
      </c>
      <c r="H20" s="7">
        <v>4971000</v>
      </c>
      <c r="I20" s="7">
        <v>0</v>
      </c>
      <c r="J20" s="7">
        <v>0</v>
      </c>
      <c r="K20" s="7">
        <v>4971000</v>
      </c>
      <c r="L20" s="7">
        <v>0</v>
      </c>
      <c r="M20" s="7">
        <v>0</v>
      </c>
      <c r="N20" s="7">
        <v>0</v>
      </c>
      <c r="O20" s="7">
        <v>0</v>
      </c>
      <c r="Q20" s="35"/>
      <c r="R20" s="35"/>
      <c r="S20" s="35"/>
    </row>
    <row r="21" spans="1:19" ht="27" customHeight="1" x14ac:dyDescent="0.25">
      <c r="A21" s="15"/>
      <c r="B21" s="16"/>
      <c r="C21" s="17"/>
      <c r="D21" s="15"/>
      <c r="E21" s="15"/>
      <c r="F21" s="15"/>
      <c r="G21" s="18" t="s">
        <v>62</v>
      </c>
      <c r="H21" s="19">
        <f>SUM(H16:H20)</f>
        <v>415668987</v>
      </c>
      <c r="I21" s="19">
        <f t="shared" ref="I21:O21" si="2">SUM(I16:I20)</f>
        <v>0</v>
      </c>
      <c r="J21" s="19">
        <f t="shared" si="2"/>
        <v>375976986</v>
      </c>
      <c r="K21" s="19">
        <f t="shared" si="2"/>
        <v>39692001</v>
      </c>
      <c r="L21" s="19">
        <f t="shared" si="2"/>
        <v>15114167</v>
      </c>
      <c r="M21" s="19">
        <f t="shared" si="2"/>
        <v>15114167</v>
      </c>
      <c r="N21" s="19">
        <f t="shared" si="2"/>
        <v>15114167</v>
      </c>
      <c r="O21" s="19">
        <f t="shared" si="2"/>
        <v>15114167</v>
      </c>
      <c r="Q21" s="35"/>
      <c r="R21" s="35"/>
      <c r="S21" s="35"/>
    </row>
    <row r="22" spans="1:19" ht="22.5" x14ac:dyDescent="0.25">
      <c r="A22" s="4" t="s">
        <v>15</v>
      </c>
      <c r="B22" s="5" t="s">
        <v>16</v>
      </c>
      <c r="C22" s="6" t="s">
        <v>39</v>
      </c>
      <c r="D22" s="4" t="s">
        <v>28</v>
      </c>
      <c r="E22" s="4" t="s">
        <v>29</v>
      </c>
      <c r="F22" s="4" t="s">
        <v>20</v>
      </c>
      <c r="G22" s="5" t="s">
        <v>40</v>
      </c>
      <c r="H22" s="7">
        <v>56500000</v>
      </c>
      <c r="I22" s="7">
        <v>0</v>
      </c>
      <c r="J22" s="7">
        <v>50012873</v>
      </c>
      <c r="K22" s="7">
        <v>6487127</v>
      </c>
      <c r="L22" s="7">
        <v>50012873</v>
      </c>
      <c r="M22" s="7">
        <v>50012873</v>
      </c>
      <c r="N22" s="7">
        <v>50012873</v>
      </c>
      <c r="O22" s="7">
        <v>50012873</v>
      </c>
      <c r="Q22" s="35"/>
      <c r="R22" s="35"/>
      <c r="S22" s="35"/>
    </row>
    <row r="23" spans="1:19" ht="22.5" x14ac:dyDescent="0.25">
      <c r="A23" s="4" t="s">
        <v>15</v>
      </c>
      <c r="B23" s="5" t="s">
        <v>16</v>
      </c>
      <c r="C23" s="6" t="s">
        <v>41</v>
      </c>
      <c r="D23" s="4" t="s">
        <v>28</v>
      </c>
      <c r="E23" s="4" t="s">
        <v>29</v>
      </c>
      <c r="F23" s="4" t="s">
        <v>20</v>
      </c>
      <c r="G23" s="5" t="s">
        <v>42</v>
      </c>
      <c r="H23" s="7">
        <v>6192000</v>
      </c>
      <c r="I23" s="7">
        <v>0</v>
      </c>
      <c r="J23" s="7">
        <v>0</v>
      </c>
      <c r="K23" s="7">
        <v>6192000</v>
      </c>
      <c r="L23" s="7">
        <v>0</v>
      </c>
      <c r="M23" s="7">
        <v>0</v>
      </c>
      <c r="N23" s="7">
        <v>0</v>
      </c>
      <c r="O23" s="7">
        <v>0</v>
      </c>
      <c r="Q23" s="35"/>
      <c r="R23" s="35"/>
      <c r="S23" s="35"/>
    </row>
    <row r="24" spans="1:19" ht="22.5" x14ac:dyDescent="0.25">
      <c r="A24" s="4" t="s">
        <v>15</v>
      </c>
      <c r="B24" s="5" t="s">
        <v>16</v>
      </c>
      <c r="C24" s="6" t="s">
        <v>43</v>
      </c>
      <c r="D24" s="4" t="s">
        <v>18</v>
      </c>
      <c r="E24" s="4" t="s">
        <v>37</v>
      </c>
      <c r="F24" s="4" t="s">
        <v>44</v>
      </c>
      <c r="G24" s="5" t="s">
        <v>45</v>
      </c>
      <c r="H24" s="7">
        <v>74763000</v>
      </c>
      <c r="I24" s="7">
        <v>0</v>
      </c>
      <c r="J24" s="7">
        <v>0</v>
      </c>
      <c r="K24" s="7">
        <v>74763000</v>
      </c>
      <c r="L24" s="7">
        <v>0</v>
      </c>
      <c r="M24" s="7">
        <v>0</v>
      </c>
      <c r="N24" s="7">
        <v>0</v>
      </c>
      <c r="O24" s="7">
        <v>0</v>
      </c>
      <c r="Q24" s="35"/>
      <c r="R24" s="35"/>
      <c r="S24" s="35"/>
    </row>
    <row r="25" spans="1:19" ht="22.5" x14ac:dyDescent="0.25">
      <c r="A25" s="4" t="s">
        <v>15</v>
      </c>
      <c r="B25" s="5" t="s">
        <v>16</v>
      </c>
      <c r="C25" s="6" t="s">
        <v>46</v>
      </c>
      <c r="D25" s="4" t="s">
        <v>28</v>
      </c>
      <c r="E25" s="4" t="s">
        <v>29</v>
      </c>
      <c r="F25" s="4" t="s">
        <v>20</v>
      </c>
      <c r="G25" s="5" t="s">
        <v>47</v>
      </c>
      <c r="H25" s="7">
        <v>33500000</v>
      </c>
      <c r="I25" s="7">
        <v>0</v>
      </c>
      <c r="J25" s="7">
        <v>23612000</v>
      </c>
      <c r="K25" s="7">
        <v>9888000</v>
      </c>
      <c r="L25" s="7">
        <v>23612000</v>
      </c>
      <c r="M25" s="7">
        <v>23612000</v>
      </c>
      <c r="N25" s="7">
        <v>23612000</v>
      </c>
      <c r="O25" s="7">
        <v>23612000</v>
      </c>
      <c r="Q25" s="35"/>
      <c r="R25" s="35"/>
      <c r="S25" s="35"/>
    </row>
    <row r="26" spans="1:19" ht="51" customHeight="1" x14ac:dyDescent="0.25">
      <c r="A26" s="15"/>
      <c r="B26" s="16"/>
      <c r="C26" s="17"/>
      <c r="D26" s="15"/>
      <c r="E26" s="15"/>
      <c r="F26" s="15"/>
      <c r="G26" s="20" t="s">
        <v>63</v>
      </c>
      <c r="H26" s="19">
        <f>SUM(H22:H25)</f>
        <v>170955000</v>
      </c>
      <c r="I26" s="19">
        <f t="shared" ref="I26:O26" si="3">SUM(I22:I25)</f>
        <v>0</v>
      </c>
      <c r="J26" s="19">
        <f t="shared" si="3"/>
        <v>73624873</v>
      </c>
      <c r="K26" s="19">
        <f t="shared" si="3"/>
        <v>97330127</v>
      </c>
      <c r="L26" s="19">
        <f t="shared" si="3"/>
        <v>73624873</v>
      </c>
      <c r="M26" s="19">
        <f t="shared" si="3"/>
        <v>73624873</v>
      </c>
      <c r="N26" s="19">
        <f t="shared" si="3"/>
        <v>73624873</v>
      </c>
      <c r="O26" s="19">
        <f t="shared" si="3"/>
        <v>73624873</v>
      </c>
      <c r="Q26" s="35"/>
      <c r="R26" s="35"/>
      <c r="S26" s="35"/>
    </row>
    <row r="27" spans="1:19" ht="38.25" customHeight="1" x14ac:dyDescent="0.25">
      <c r="A27" s="21"/>
      <c r="B27" s="23"/>
      <c r="C27" s="24"/>
      <c r="D27" s="21"/>
      <c r="E27" s="21"/>
      <c r="F27" s="21"/>
      <c r="G27" s="25" t="s">
        <v>64</v>
      </c>
      <c r="H27" s="26">
        <f>+H26+H21+H15+H12</f>
        <v>28005672941</v>
      </c>
      <c r="I27" s="26">
        <f t="shared" ref="I27:O27" si="4">+I26+I21+I15+I12</f>
        <v>0</v>
      </c>
      <c r="J27" s="26">
        <f t="shared" si="4"/>
        <v>27829301808.540001</v>
      </c>
      <c r="K27" s="26">
        <f t="shared" si="4"/>
        <v>176371132.46000001</v>
      </c>
      <c r="L27" s="26">
        <f t="shared" si="4"/>
        <v>13117128054.450001</v>
      </c>
      <c r="M27" s="26">
        <f t="shared" si="4"/>
        <v>11778177840.23</v>
      </c>
      <c r="N27" s="26">
        <f t="shared" si="4"/>
        <v>11778177840.23</v>
      </c>
      <c r="O27" s="26">
        <f t="shared" si="4"/>
        <v>11778177840.23</v>
      </c>
      <c r="Q27" s="37"/>
      <c r="R27" s="37"/>
      <c r="S27" s="37"/>
    </row>
    <row r="28" spans="1:19" ht="78.75" x14ac:dyDescent="0.25">
      <c r="A28" s="4" t="s">
        <v>15</v>
      </c>
      <c r="B28" s="5" t="s">
        <v>16</v>
      </c>
      <c r="C28" s="6" t="s">
        <v>48</v>
      </c>
      <c r="D28" s="4" t="s">
        <v>18</v>
      </c>
      <c r="E28" s="4" t="s">
        <v>19</v>
      </c>
      <c r="F28" s="4" t="s">
        <v>20</v>
      </c>
      <c r="G28" s="5" t="s">
        <v>49</v>
      </c>
      <c r="H28" s="7">
        <v>14020695845</v>
      </c>
      <c r="I28" s="7">
        <v>0</v>
      </c>
      <c r="J28" s="7">
        <v>13881867705</v>
      </c>
      <c r="K28" s="7">
        <v>138828140</v>
      </c>
      <c r="L28" s="7">
        <v>9635653070.8799992</v>
      </c>
      <c r="M28" s="7">
        <v>5095017587.5</v>
      </c>
      <c r="N28" s="7">
        <v>5095017587.5</v>
      </c>
      <c r="O28" s="7">
        <v>5095017587.5</v>
      </c>
      <c r="Q28" s="48">
        <f>L33/H33</f>
        <v>0.62220745990860171</v>
      </c>
      <c r="R28" s="35"/>
      <c r="S28" s="35"/>
    </row>
    <row r="29" spans="1:19" ht="78.75" x14ac:dyDescent="0.25">
      <c r="A29" s="4" t="s">
        <v>15</v>
      </c>
      <c r="B29" s="5" t="s">
        <v>16</v>
      </c>
      <c r="C29" s="6" t="s">
        <v>48</v>
      </c>
      <c r="D29" s="4" t="s">
        <v>28</v>
      </c>
      <c r="E29" s="4" t="s">
        <v>29</v>
      </c>
      <c r="F29" s="4" t="s">
        <v>20</v>
      </c>
      <c r="G29" s="5" t="s">
        <v>49</v>
      </c>
      <c r="H29" s="7">
        <v>1611552304</v>
      </c>
      <c r="I29" s="7">
        <v>0</v>
      </c>
      <c r="J29" s="7">
        <v>865304238.60000002</v>
      </c>
      <c r="K29" s="7">
        <v>746248065.39999998</v>
      </c>
      <c r="L29" s="7">
        <v>586774407.60000002</v>
      </c>
      <c r="M29" s="7">
        <v>190727045.40000001</v>
      </c>
      <c r="N29" s="7">
        <v>190727045.40000001</v>
      </c>
      <c r="O29" s="7">
        <v>190727045.40000001</v>
      </c>
      <c r="Q29" s="49"/>
      <c r="R29" s="35"/>
      <c r="S29" s="35"/>
    </row>
    <row r="30" spans="1:19" ht="78.75" x14ac:dyDescent="0.25">
      <c r="A30" s="4" t="s">
        <v>15</v>
      </c>
      <c r="B30" s="5" t="s">
        <v>16</v>
      </c>
      <c r="C30" s="6" t="s">
        <v>48</v>
      </c>
      <c r="D30" s="4" t="s">
        <v>28</v>
      </c>
      <c r="E30" s="4" t="s">
        <v>50</v>
      </c>
      <c r="F30" s="4" t="s">
        <v>20</v>
      </c>
      <c r="G30" s="5" t="s">
        <v>49</v>
      </c>
      <c r="H30" s="7">
        <v>461604696</v>
      </c>
      <c r="I30" s="7">
        <v>0</v>
      </c>
      <c r="J30" s="7">
        <v>460346213.67000002</v>
      </c>
      <c r="K30" s="7">
        <v>1258482.33</v>
      </c>
      <c r="L30" s="7">
        <v>253252394</v>
      </c>
      <c r="M30" s="7">
        <v>68645086.799999997</v>
      </c>
      <c r="N30" s="7">
        <v>68645086.799999997</v>
      </c>
      <c r="O30" s="7">
        <v>68645086.799999997</v>
      </c>
      <c r="Q30" s="49"/>
      <c r="R30" s="38">
        <f>+M33/H33</f>
        <v>0.30903821011751936</v>
      </c>
      <c r="S30" s="38">
        <f>O33/H33</f>
        <v>0.30903821011751936</v>
      </c>
    </row>
    <row r="31" spans="1:19" ht="78.75" x14ac:dyDescent="0.25">
      <c r="A31" s="4" t="s">
        <v>15</v>
      </c>
      <c r="B31" s="5" t="s">
        <v>16</v>
      </c>
      <c r="C31" s="6" t="s">
        <v>48</v>
      </c>
      <c r="D31" s="4" t="s">
        <v>28</v>
      </c>
      <c r="E31" s="4" t="s">
        <v>51</v>
      </c>
      <c r="F31" s="4" t="s">
        <v>20</v>
      </c>
      <c r="G31" s="5" t="s">
        <v>49</v>
      </c>
      <c r="H31" s="7">
        <v>50000000</v>
      </c>
      <c r="I31" s="7">
        <v>0</v>
      </c>
      <c r="J31" s="7">
        <v>0</v>
      </c>
      <c r="K31" s="7">
        <v>50000000</v>
      </c>
      <c r="L31" s="7">
        <v>0</v>
      </c>
      <c r="M31" s="7">
        <v>0</v>
      </c>
      <c r="N31" s="7">
        <v>0</v>
      </c>
      <c r="O31" s="7">
        <v>0</v>
      </c>
      <c r="Q31" s="49"/>
      <c r="R31" s="35"/>
      <c r="S31" s="35"/>
    </row>
    <row r="32" spans="1:19" ht="78.75" x14ac:dyDescent="0.25">
      <c r="A32" s="4" t="s">
        <v>15</v>
      </c>
      <c r="B32" s="5" t="s">
        <v>16</v>
      </c>
      <c r="C32" s="6" t="s">
        <v>52</v>
      </c>
      <c r="D32" s="4" t="s">
        <v>18</v>
      </c>
      <c r="E32" s="4" t="s">
        <v>19</v>
      </c>
      <c r="F32" s="4" t="s">
        <v>20</v>
      </c>
      <c r="G32" s="5" t="s">
        <v>49</v>
      </c>
      <c r="H32" s="7">
        <v>5696345594</v>
      </c>
      <c r="I32" s="7">
        <v>0</v>
      </c>
      <c r="J32" s="7">
        <v>5118190042.1400003</v>
      </c>
      <c r="K32" s="7">
        <v>578155551.86000001</v>
      </c>
      <c r="L32" s="7">
        <v>3113454522.1500001</v>
      </c>
      <c r="M32" s="7">
        <v>1395066114.5</v>
      </c>
      <c r="N32" s="7">
        <v>1395066114.5</v>
      </c>
      <c r="O32" s="7">
        <v>1395066114.5</v>
      </c>
      <c r="Q32" s="49"/>
      <c r="R32" s="35"/>
      <c r="S32" s="35"/>
    </row>
    <row r="33" spans="1:19" ht="21" customHeight="1" x14ac:dyDescent="0.25">
      <c r="A33" s="21"/>
      <c r="B33" s="23"/>
      <c r="C33" s="24"/>
      <c r="D33" s="21"/>
      <c r="E33" s="21"/>
      <c r="F33" s="21"/>
      <c r="G33" s="27" t="s">
        <v>65</v>
      </c>
      <c r="H33" s="22">
        <f>SUM(H28:H32)</f>
        <v>21840198439</v>
      </c>
      <c r="I33" s="22">
        <f t="shared" ref="I33:O33" si="5">SUM(I28:I32)</f>
        <v>0</v>
      </c>
      <c r="J33" s="22">
        <f t="shared" si="5"/>
        <v>20325708199.41</v>
      </c>
      <c r="K33" s="22">
        <f t="shared" si="5"/>
        <v>1514490239.5900002</v>
      </c>
      <c r="L33" s="22">
        <f t="shared" si="5"/>
        <v>13589134394.629999</v>
      </c>
      <c r="M33" s="22">
        <f t="shared" si="5"/>
        <v>6749455834.1999998</v>
      </c>
      <c r="N33" s="22">
        <f t="shared" si="5"/>
        <v>6749455834.1999998</v>
      </c>
      <c r="O33" s="22">
        <f t="shared" si="5"/>
        <v>6749455834.1999998</v>
      </c>
      <c r="Q33" s="39"/>
      <c r="R33" s="35"/>
      <c r="S33" s="35"/>
    </row>
    <row r="34" spans="1:19" ht="36.75" customHeight="1" x14ac:dyDescent="0.35">
      <c r="A34" s="28"/>
      <c r="B34" s="29"/>
      <c r="C34" s="30"/>
      <c r="D34" s="28"/>
      <c r="E34" s="28"/>
      <c r="F34" s="28"/>
      <c r="G34" s="31" t="s">
        <v>66</v>
      </c>
      <c r="H34" s="32">
        <f>+H33+H27</f>
        <v>49845871380</v>
      </c>
      <c r="I34" s="32">
        <f t="shared" ref="I34:O34" si="6">+I33+I27</f>
        <v>0</v>
      </c>
      <c r="J34" s="32">
        <f>+J33+J27</f>
        <v>48155010007.949997</v>
      </c>
      <c r="K34" s="32">
        <f t="shared" si="6"/>
        <v>1690861372.0500002</v>
      </c>
      <c r="L34" s="32">
        <f t="shared" si="6"/>
        <v>26706262449.080002</v>
      </c>
      <c r="M34" s="32">
        <f t="shared" si="6"/>
        <v>18527633674.43</v>
      </c>
      <c r="N34" s="32">
        <f t="shared" si="6"/>
        <v>18527633674.43</v>
      </c>
      <c r="O34" s="32">
        <f t="shared" si="6"/>
        <v>18527633674.43</v>
      </c>
      <c r="Q34" s="41">
        <f>L34/H34</f>
        <v>0.53577681981893366</v>
      </c>
      <c r="R34" s="41">
        <f>M34/H34</f>
        <v>0.37169846090530917</v>
      </c>
      <c r="S34" s="41">
        <f>O34/H34</f>
        <v>0.37169846090530917</v>
      </c>
    </row>
    <row r="35" spans="1:19" ht="0" hidden="1" customHeight="1" x14ac:dyDescent="0.25"/>
    <row r="36" spans="1:19" ht="33.950000000000003" customHeight="1" x14ac:dyDescent="0.25"/>
    <row r="38" spans="1:19" x14ac:dyDescent="0.25">
      <c r="E38" s="42" t="s">
        <v>70</v>
      </c>
      <c r="F38" s="42"/>
      <c r="G38" s="42"/>
      <c r="H38" s="42"/>
      <c r="I38" s="42"/>
      <c r="J38" s="42"/>
      <c r="K38" s="9"/>
    </row>
    <row r="39" spans="1:19" x14ac:dyDescent="0.25">
      <c r="E39" s="43"/>
      <c r="F39" s="43"/>
      <c r="G39" s="43"/>
      <c r="H39" s="43"/>
      <c r="I39" s="43"/>
      <c r="J39" s="9"/>
      <c r="K39" s="9"/>
    </row>
    <row r="40" spans="1:19" x14ac:dyDescent="0.25">
      <c r="E40" s="44" t="s">
        <v>71</v>
      </c>
      <c r="F40" s="44"/>
      <c r="G40" s="44"/>
      <c r="H40" s="44"/>
      <c r="I40" s="44"/>
      <c r="J40" s="44"/>
      <c r="K40" s="44"/>
    </row>
    <row r="41" spans="1:19" x14ac:dyDescent="0.25">
      <c r="E41" s="43"/>
      <c r="F41" s="43"/>
      <c r="G41" s="43"/>
      <c r="H41" s="43"/>
      <c r="I41" s="43"/>
      <c r="J41" s="9"/>
      <c r="K41" s="9"/>
    </row>
    <row r="42" spans="1:19" x14ac:dyDescent="0.25">
      <c r="E42" s="45" t="s">
        <v>72</v>
      </c>
      <c r="F42" s="45"/>
      <c r="G42" s="45"/>
      <c r="H42" s="45"/>
      <c r="I42" s="45"/>
      <c r="J42" s="45"/>
      <c r="K42" s="45"/>
    </row>
    <row r="43" spans="1:19" x14ac:dyDescent="0.25">
      <c r="E43" s="43"/>
      <c r="F43" s="43"/>
      <c r="G43" s="43"/>
      <c r="H43" s="43"/>
      <c r="I43" s="43"/>
      <c r="J43" s="9"/>
      <c r="K43" s="9"/>
    </row>
    <row r="44" spans="1:19" x14ac:dyDescent="0.25">
      <c r="E44" s="46" t="s">
        <v>73</v>
      </c>
      <c r="F44" s="46"/>
      <c r="G44" s="46"/>
      <c r="H44" s="46"/>
      <c r="I44" s="46"/>
      <c r="J44" s="46"/>
      <c r="K44" s="46"/>
    </row>
    <row r="45" spans="1:19" x14ac:dyDescent="0.25">
      <c r="E45" s="43"/>
      <c r="F45" s="43"/>
      <c r="G45" s="43"/>
      <c r="H45" s="43"/>
      <c r="I45" s="43"/>
      <c r="J45" s="9"/>
      <c r="K45" s="9"/>
    </row>
    <row r="46" spans="1:19" x14ac:dyDescent="0.25">
      <c r="E46" s="47" t="s">
        <v>74</v>
      </c>
      <c r="F46" s="47"/>
      <c r="G46" s="47"/>
      <c r="H46" s="47"/>
      <c r="I46" s="47"/>
      <c r="J46" s="9"/>
      <c r="K46" s="9"/>
    </row>
  </sheetData>
  <mergeCells count="1">
    <mergeCell ref="Q28:Q3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Sharine Melisa Murillo Hinestroza</dc:creator>
  <cp:lastModifiedBy>Sharine Melisa Murillo Hinestroza</cp:lastModifiedBy>
  <dcterms:created xsi:type="dcterms:W3CDTF">2026-07-16T15:43:35Z</dcterms:created>
  <dcterms:modified xsi:type="dcterms:W3CDTF">2026-07-16T15:43:35Z</dcterms:modified>
</cp:coreProperties>
</file>