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040"/>
  </bookViews>
  <sheets>
    <sheet name="REP_EPG034_EjecucionPresupuesta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8" i="1" l="1"/>
  <c r="P34" i="1"/>
  <c r="Q30" i="1"/>
  <c r="Q34" i="1"/>
  <c r="P9" i="1"/>
  <c r="Q9" i="1"/>
  <c r="R9" i="1"/>
  <c r="R30" i="1"/>
  <c r="R34" i="1"/>
  <c r="J26" i="1"/>
  <c r="K26" i="1"/>
  <c r="L26" i="1"/>
  <c r="M26" i="1"/>
  <c r="N26" i="1"/>
  <c r="O26" i="1"/>
  <c r="I26" i="1"/>
  <c r="H33" i="1"/>
  <c r="H15" i="1"/>
  <c r="H12" i="1"/>
  <c r="H21" i="1"/>
  <c r="H26" i="1"/>
  <c r="K33" i="1"/>
  <c r="J33" i="1"/>
  <c r="I33" i="1"/>
  <c r="J12" i="1"/>
  <c r="O33" i="1"/>
  <c r="N33" i="1"/>
  <c r="M33" i="1"/>
  <c r="L33" i="1"/>
  <c r="O21" i="1"/>
  <c r="N21" i="1"/>
  <c r="M21" i="1"/>
  <c r="L21" i="1"/>
  <c r="K21" i="1"/>
  <c r="J21" i="1"/>
  <c r="I21" i="1"/>
  <c r="I15" i="1"/>
  <c r="J15" i="1"/>
  <c r="K15" i="1"/>
  <c r="L15" i="1"/>
  <c r="M15" i="1"/>
  <c r="N15" i="1"/>
  <c r="O15" i="1"/>
  <c r="I12" i="1"/>
  <c r="K12" i="1"/>
  <c r="L12" i="1"/>
  <c r="M12" i="1"/>
  <c r="N12" i="1"/>
  <c r="O12" i="1"/>
  <c r="L27" i="1" l="1"/>
  <c r="L34" i="1" s="1"/>
  <c r="K27" i="1"/>
  <c r="K34" i="1" s="1"/>
  <c r="O27" i="1"/>
  <c r="N27" i="1"/>
  <c r="N34" i="1" s="1"/>
  <c r="J27" i="1"/>
  <c r="J34" i="1" s="1"/>
  <c r="M27" i="1"/>
  <c r="I27" i="1"/>
  <c r="I34" i="1" s="1"/>
  <c r="H27" i="1"/>
  <c r="O34" i="1" l="1"/>
  <c r="M34" i="1"/>
  <c r="H34" i="1"/>
</calcChain>
</file>

<file path=xl/sharedStrings.xml><?xml version="1.0" encoding="utf-8"?>
<sst xmlns="http://schemas.openxmlformats.org/spreadsheetml/2006/main" count="209" uniqueCount="76">
  <si>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</si>
  <si>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</si>
  <si>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</si>
  <si>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</si>
  <si>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</si>
  <si>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</si>
  <si>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</si>
  <si>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</si>
  <si>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</si>
  <si>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FUENTE</t>
  </si>
  <si>
    <t>DESCRIPCION</t>
  </si>
  <si>
    <t>APR BLOQUEADA</t>
  </si>
  <si>
    <t>APR. DISPONIBLE</t>
  </si>
  <si>
    <t>ORDEN PAGO</t>
  </si>
  <si>
    <t>33-05-00</t>
  </si>
  <si>
    <t>INSTITUTO COLOMBIANO DE ANTROPOLOGIA E HISTORIA</t>
  </si>
  <si>
    <t>A-01-01-01</t>
  </si>
  <si>
    <t>Nación</t>
  </si>
  <si>
    <t>10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</si>
  <si>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</si>
  <si>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</si>
  <si>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</si>
  <si>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</si>
  <si>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</si>
  <si>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</si>
  <si>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</si>
  <si>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 Y SERVICIOS</t>
  </si>
  <si>
    <t>Propios</t>
  </si>
  <si>
    <t>20</t>
  </si>
  <si>
    <t>A-03-03-01-999</t>
  </si>
  <si>
    <t>OTRAS TRANSFERENCIAS - DISTRIBUCIÓN PREVIO CONCEPTO DGPPN</t>
  </si>
  <si>
    <t>A-03-04-02-012</t>
  </si>
  <si>
    <t>INCAPACIDADES Y LICENCIAS DE MATERNIDAD Y PATERNIDAD (NO DE PENSIONES)</t>
  </si>
  <si>
    <t>A-03-10</t>
  </si>
  <si>
    <t>SENTENCIAS Y CONCILIACIONES</t>
  </si>
  <si>
    <t>A-03-11-07-004</t>
  </si>
  <si>
    <t>11</t>
  </si>
  <si>
    <t>A RTVC Y ORGANIZACIONES REGIONALES DE TELEVISIÓN - LEY 14 DE 1991 (ART 21)</t>
  </si>
  <si>
    <t>A-08-01</t>
  </si>
  <si>
    <t>IMPUESTOS</t>
  </si>
  <si>
    <t>A-08-03</t>
  </si>
  <si>
    <t>TASAS Y DERECHOS ADMINISTRATIVOS</t>
  </si>
  <si>
    <t>A-08-04-01</t>
  </si>
  <si>
    <t>SSF</t>
  </si>
  <si>
    <t>CUOTA DE FISCALIZACIÓN Y AUDITAJE</t>
  </si>
  <si>
    <t>A-08-05</t>
  </si>
  <si>
    <t>MULTAS, SANCIONES E INTERESES DE MORA</t>
  </si>
  <si>
    <t>C-3302-1603-8-20302B</t>
  </si>
  <si>
    <t>2. SEGURIDAD HUMANA Y JUSTICIA SOCIAL / B. RECONOCIMIENTO, SALVAGUARDIA Y FOMENTO DE LA MEMORIA VIVA, EL PATRIMONIO, LAS CULTURAS Y LOS SABERES</t>
  </si>
  <si>
    <t>21</t>
  </si>
  <si>
    <t>25</t>
  </si>
  <si>
    <t>C-3399-1603-3-20302B</t>
  </si>
  <si>
    <t>RECURSO</t>
  </si>
  <si>
    <t>* APROPIACIÓN  VIGENTE</t>
  </si>
  <si>
    <t>*CDP</t>
  </si>
  <si>
    <t>*COMPROMISO</t>
  </si>
  <si>
    <t>*OBLIGACION</t>
  </si>
  <si>
    <t>*PAGOS</t>
  </si>
  <si>
    <t xml:space="preserve">INFORME DE EJECUCIÓN PRESUPUESTAL AGREGADA  - TERCER TRIMESTRE 2026 </t>
  </si>
  <si>
    <t xml:space="preserve">SUBTOTAL GASTOS DE PERSONAL </t>
  </si>
  <si>
    <t xml:space="preserve">SUBTOTAL ADQUISICIÓN DE BIENES Y SERVICIOS </t>
  </si>
  <si>
    <t>SUBTOTAL TRANSFERENCIAS</t>
  </si>
  <si>
    <t>SUBTOTAL GASTOS POR TRIBUTOS, MULTAS, SANCIONES E INTERESES DE MORA</t>
  </si>
  <si>
    <t xml:space="preserve">TOTAL FUNCIONAMIENTO </t>
  </si>
  <si>
    <t xml:space="preserve">TOTAL INVERSION </t>
  </si>
  <si>
    <t xml:space="preserve">TOTAL PRESUPUESTO </t>
  </si>
  <si>
    <t xml:space="preserve">* Apropiación vigente: Recursos asignados a la entidad despues de adiciones o reducciones </t>
  </si>
  <si>
    <t>*CDP: Certificado de Disponibilidad Presupuestal - Documento que indica la disponibilidad de recursos para un objeto determinado</t>
  </si>
  <si>
    <t xml:space="preserve">*Compromiso - Documento que determina los recursos que se han contratado para la adquisición de bienes y servicios </t>
  </si>
  <si>
    <t xml:space="preserve">*Obligaciones - Documento que determina el valor facturado por la adquisición de bienes y servicios recibidos a satisfacción </t>
  </si>
  <si>
    <t>Pagos: Recursos pagados por la adquisición de bienes y servicios</t>
  </si>
  <si>
    <t>% COMPROMISO</t>
  </si>
  <si>
    <t>% OBLIGACIÓN</t>
  </si>
  <si>
    <t>%PAGOS</t>
  </si>
  <si>
    <t>SITUACION DE FONDO</t>
  </si>
  <si>
    <t>* Apropiación bloqueada: Recurso no disponible por disposiciones de la Dirección de Presupuesto Público Nacional de Min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</si>
</sst>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-&quot;$&quot;\ #,##0.00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D5A6BD"/>
        <bgColor rgb="FFD5A6BD"/>
      </patternFill>
    </fill>
    <fill>
      <patternFill patternType="solid">
        <fgColor rgb="FFFFE599"/>
        <bgColor rgb="FFFFE599"/>
      </patternFill>
    </fill>
    <fill>
      <patternFill patternType="solid">
        <fgColor rgb="FFFDE9D9"/>
        <bgColor rgb="FFFDE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ABF8F"/>
      </patternFill>
    </fill>
    <fill>
      <patternFill patternType="solid">
        <fgColor rgb="FFFFF2CC"/>
        <bgColor rgb="FFFFF2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A4C2F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6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0" xfId="0" applyFont="1"/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horizontal="left" vertical="center" wrapText="1" readingOrder="1"/>
    </xf>
    <xf numFmtId="0" fontId="3" fillId="8" borderId="1" xfId="0" applyFont="1" applyFill="1" applyBorder="1" applyAlignment="1">
      <alignment horizontal="center" vertical="center" wrapText="1" readingOrder="1"/>
    </xf>
    <xf numFmtId="0" fontId="3" fillId="8" borderId="1" xfId="0" applyFont="1" applyFill="1" applyBorder="1" applyAlignment="1">
      <alignment horizontal="left" vertical="center" wrapText="1" readingOrder="1"/>
    </xf>
    <xf numFmtId="0" fontId="3" fillId="8" borderId="1" xfId="0" applyFont="1" applyFill="1" applyBorder="1" applyAlignment="1">
      <alignment vertical="center" wrapText="1" readingOrder="1"/>
    </xf>
    <xf numFmtId="0" fontId="6" fillId="9" borderId="1" xfId="0" applyFont="1" applyFill="1" applyBorder="1" applyAlignment="1">
      <alignment horizontal="left" vertical="center" wrapText="1" readingOrder="1"/>
    </xf>
    <xf numFmtId="164" fontId="8" fillId="8" borderId="1" xfId="0" applyNumberFormat="1" applyFont="1" applyFill="1" applyBorder="1" applyAlignment="1">
      <alignment horizontal="right" vertical="center" wrapText="1" readingOrder="1"/>
    </xf>
    <xf numFmtId="0" fontId="7" fillId="8" borderId="1" xfId="0" applyFont="1" applyFill="1" applyBorder="1" applyAlignment="1">
      <alignment horizontal="left" vertical="center" wrapText="1" readingOrder="1"/>
    </xf>
    <xf numFmtId="0" fontId="7" fillId="8" borderId="1" xfId="0" applyFont="1" applyFill="1" applyBorder="1" applyAlignment="1">
      <alignment vertical="center" wrapText="1" readingOrder="1"/>
    </xf>
    <xf numFmtId="0" fontId="7" fillId="8" borderId="1" xfId="0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>
      <alignment horizontal="left" vertical="center" wrapText="1" readingOrder="1"/>
    </xf>
    <xf numFmtId="0" fontId="7" fillId="10" borderId="1" xfId="0" applyFont="1" applyFill="1" applyBorder="1" applyAlignment="1">
      <alignment horizontal="center" vertical="center" wrapText="1" readingOrder="1"/>
    </xf>
    <xf numFmtId="0" fontId="7" fillId="10" borderId="1" xfId="0" applyFont="1" applyFill="1" applyBorder="1" applyAlignment="1">
      <alignment horizontal="left" vertical="center" wrapText="1" readingOrder="1"/>
    </xf>
    <xf numFmtId="0" fontId="7" fillId="10" borderId="1" xfId="0" applyFont="1" applyFill="1" applyBorder="1" applyAlignment="1">
      <alignment vertical="center" wrapText="1" readingOrder="1"/>
    </xf>
    <xf numFmtId="0" fontId="9" fillId="11" borderId="1" xfId="0" applyFont="1" applyFill="1" applyBorder="1" applyAlignment="1">
      <alignment horizontal="left" vertical="center" wrapText="1" readingOrder="1"/>
    </xf>
    <xf numFmtId="164" fontId="9" fillId="10" borderId="1" xfId="0" applyNumberFormat="1" applyFont="1" applyFill="1" applyBorder="1" applyAlignment="1">
      <alignment horizontal="right" vertical="center" wrapText="1" readingOrder="1"/>
    </xf>
    <xf numFmtId="0" fontId="6" fillId="12" borderId="1" xfId="0" applyFont="1" applyFill="1" applyBorder="1" applyAlignment="1">
      <alignment horizontal="left" vertical="center" wrapText="1" readingOrder="1"/>
    </xf>
    <xf numFmtId="164" fontId="8" fillId="10" borderId="1" xfId="0" applyNumberFormat="1" applyFont="1" applyFill="1" applyBorder="1" applyAlignment="1">
      <alignment horizontal="right" vertical="center" wrapText="1" readingOrder="1"/>
    </xf>
    <xf numFmtId="0" fontId="7" fillId="13" borderId="1" xfId="0" applyFont="1" applyFill="1" applyBorder="1" applyAlignment="1">
      <alignment horizontal="center" vertical="center" wrapText="1" readingOrder="1"/>
    </xf>
    <xf numFmtId="0" fontId="7" fillId="13" borderId="1" xfId="0" applyFont="1" applyFill="1" applyBorder="1" applyAlignment="1">
      <alignment horizontal="left" vertical="center" wrapText="1" readingOrder="1"/>
    </xf>
    <xf numFmtId="0" fontId="7" fillId="13" borderId="1" xfId="0" applyFont="1" applyFill="1" applyBorder="1" applyAlignment="1">
      <alignment vertical="center" wrapText="1" readingOrder="1"/>
    </xf>
    <xf numFmtId="0" fontId="9" fillId="14" borderId="1" xfId="0" applyFont="1" applyFill="1" applyBorder="1" applyAlignment="1">
      <alignment horizontal="left" vertical="center" wrapText="1" readingOrder="1"/>
    </xf>
    <xf numFmtId="0" fontId="11" fillId="2" borderId="0" xfId="0" applyFont="1" applyFill="1"/>
    <xf numFmtId="0" fontId="11" fillId="0" borderId="0" xfId="0" applyFont="1"/>
    <xf numFmtId="0" fontId="12" fillId="0" borderId="0" xfId="0" applyFont="1"/>
    <xf numFmtId="0" fontId="11" fillId="3" borderId="0" xfId="0" applyFont="1" applyFill="1"/>
    <xf numFmtId="0" fontId="11" fillId="4" borderId="0" xfId="0" applyFont="1" applyFill="1"/>
    <xf numFmtId="0" fontId="11" fillId="5" borderId="0" xfId="0" applyFont="1" applyFill="1"/>
    <xf numFmtId="0" fontId="11" fillId="15" borderId="0" xfId="0" applyFont="1" applyFill="1"/>
    <xf numFmtId="164" fontId="3" fillId="0" borderId="4" xfId="0" applyNumberFormat="1" applyFont="1" applyBorder="1" applyAlignment="1">
      <alignment horizontal="right" vertical="center" wrapText="1" readingOrder="1"/>
    </xf>
    <xf numFmtId="164" fontId="8" fillId="8" borderId="4" xfId="0" applyNumberFormat="1" applyFont="1" applyFill="1" applyBorder="1" applyAlignment="1">
      <alignment horizontal="right" vertical="center" wrapText="1" readingOrder="1"/>
    </xf>
    <xf numFmtId="0" fontId="6" fillId="6" borderId="4" xfId="0" applyFont="1" applyFill="1" applyBorder="1" applyAlignment="1">
      <alignment horizontal="center" vertical="center" wrapText="1" readingOrder="1"/>
    </xf>
    <xf numFmtId="164" fontId="9" fillId="10" borderId="4" xfId="0" applyNumberFormat="1" applyFont="1" applyFill="1" applyBorder="1" applyAlignment="1">
      <alignment horizontal="right" vertical="center" wrapText="1" readingOrder="1"/>
    </xf>
    <xf numFmtId="0" fontId="13" fillId="0" borderId="0" xfId="0" applyFont="1"/>
    <xf numFmtId="164" fontId="14" fillId="13" borderId="1" xfId="0" applyNumberFormat="1" applyFont="1" applyFill="1" applyBorder="1" applyAlignment="1">
      <alignment horizontal="right"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9" fontId="15" fillId="0" borderId="2" xfId="0" applyNumberFormat="1" applyFont="1" applyBorder="1" applyAlignment="1">
      <alignment horizontal="center" vertical="center" wrapText="1" readingOrder="1"/>
    </xf>
    <xf numFmtId="9" fontId="15" fillId="0" borderId="3" xfId="0" applyNumberFormat="1" applyFont="1" applyBorder="1" applyAlignment="1">
      <alignment horizontal="center" vertical="center" wrapText="1" readingOrder="1"/>
    </xf>
    <xf numFmtId="9" fontId="15" fillId="0" borderId="2" xfId="1" applyFont="1" applyBorder="1" applyAlignment="1">
      <alignment horizontal="center" vertical="center" wrapText="1" readingOrder="1"/>
    </xf>
    <xf numFmtId="9" fontId="15" fillId="0" borderId="3" xfId="1" applyFont="1" applyBorder="1" applyAlignment="1">
      <alignment horizontal="center" vertical="center" wrapText="1" readingOrder="1"/>
    </xf>
    <xf numFmtId="9" fontId="15" fillId="0" borderId="5" xfId="1" applyFont="1" applyBorder="1" applyAlignment="1">
      <alignment horizontal="center" vertical="center" wrapText="1" readingOrder="1"/>
    </xf>
    <xf numFmtId="9" fontId="15" fillId="0" borderId="1" xfId="1" applyFont="1" applyBorder="1" applyAlignment="1">
      <alignment horizontal="center" vertical="center" wrapText="1" readingOrder="1"/>
    </xf>
    <xf numFmtId="0" fontId="2" fillId="16" borderId="1" xfId="0" applyFont="1" applyFill="1" applyBorder="1" applyAlignment="1">
      <alignment horizontal="center" vertical="center" wrapText="1" readingOrder="1"/>
    </xf>
    <xf numFmtId="0" fontId="11" fillId="17" borderId="0" xfId="0" applyFont="1" applyFill="1"/>
    <xf numFmtId="0" fontId="1" fillId="0" borderId="0" xfId="0" applyFont="1" applyFill="1"/>
    <xf numFmtId="0" fontId="11" fillId="0" borderId="0" xfId="0" applyFont="1" applyFill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638175</xdr:colOff>
      <xdr:row>0</xdr:row>
      <xdr:rowOff>0</xdr:rowOff>
    </xdr:from>
    <xdr:to>
      <xdr:col>13</xdr:col>
      <xdr:colOff>942974</xdr:colOff>
      <xdr:row>6</xdr:row>
      <xdr:rowOff>131785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CC34993-4484-4844-88C8-9BF35D54D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82850" y="0"/>
          <a:ext cx="3019424" cy="13700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showGridLines="0" tabSelected="1" topLeftCell="E1" workbookViewId="0">
      <selection activeCell="K36" sqref="K36"/>
    </sheetView>
  </sheetViews>
  <sheetFormatPr baseColWidth="10" defaultRowHeight="15"/>
  <cols>
    <col min="1" max="1" width="13.42578125" customWidth="1"/>
    <col min="2" max="2" width="27" customWidth="1"/>
    <col min="3" max="4" width="13.140625" customWidth="1"/>
    <col min="5" max="5" width="12.140625" customWidth="1"/>
    <col min="6" max="6" width="14.42578125" customWidth="1"/>
    <col min="7" max="7" width="23.140625" customWidth="1"/>
    <col min="8" max="8" width="24" customWidth="1"/>
    <col min="9" max="9" width="20.140625" customWidth="1"/>
    <col min="10" max="10" width="21.7109375" customWidth="1"/>
    <col min="11" max="11" width="18.42578125" customWidth="1"/>
    <col min="12" max="12" width="20.140625" customWidth="1"/>
    <col min="13" max="13" width="20.5703125" customWidth="1"/>
    <col min="14" max="14" width="21.140625" customWidth="1"/>
    <col min="15" max="15" width="20.42578125" customWidth="1"/>
    <col min="16" max="16" width="14.28515625" customWidth="1"/>
    <col min="17" max="17" width="13.140625" customWidth="1"/>
    <col min="18" max="18" width="11.5703125" customWidth="1"/>
  </cols>
  <sheetData>
    <row r="2" spans="1:18" ht="18.75">
      <c r="E2" s="9"/>
      <c r="F2" s="7"/>
      <c r="G2" s="8"/>
      <c r="H2" s="9"/>
      <c r="I2" s="9"/>
      <c r="J2" s="9"/>
    </row>
    <row r="4" spans="1:18" ht="18.75">
      <c r="F4" s="9"/>
      <c r="G4" s="7" t="s">
        <v>58</v>
      </c>
      <c r="H4" s="8"/>
      <c r="I4" s="9"/>
      <c r="J4" s="9"/>
      <c r="K4" s="9"/>
    </row>
    <row r="5" spans="1:18">
      <c r="A5" s="1" t="s">
        <v>0</v>
      </c>
      <c r="B5" s="1">
        <v>2026</v>
      </c>
      <c r="C5" s="2" t="s">
        <v>1</v>
      </c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  <c r="K5" s="2" t="s">
        <v>1</v>
      </c>
      <c r="L5" s="2" t="s">
        <v>1</v>
      </c>
      <c r="M5" s="2" t="s">
        <v>1</v>
      </c>
      <c r="N5" s="2" t="s">
        <v>1</v>
      </c>
      <c r="O5" s="2" t="s">
        <v>1</v>
      </c>
    </row>
    <row r="6" spans="1:18">
      <c r="A6" s="1" t="s">
        <v>2</v>
      </c>
      <c r="B6" s="1" t="s">
        <v>3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</row>
    <row r="7" spans="1:18">
      <c r="A7" s="1" t="s">
        <v>4</v>
      </c>
      <c r="B7" s="1" t="s">
        <v>5</v>
      </c>
      <c r="C7" s="2" t="s">
        <v>1</v>
      </c>
      <c r="D7" s="2" t="s">
        <v>1</v>
      </c>
      <c r="E7" s="2" t="s">
        <v>1</v>
      </c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</row>
    <row r="8" spans="1:18" ht="33" customHeight="1">
      <c r="A8" s="1" t="s">
        <v>6</v>
      </c>
      <c r="B8" s="1" t="s">
        <v>7</v>
      </c>
      <c r="C8" s="1" t="s">
        <v>8</v>
      </c>
      <c r="D8" s="1" t="s">
        <v>9</v>
      </c>
      <c r="E8" s="10" t="s">
        <v>52</v>
      </c>
      <c r="F8" s="10" t="s">
        <v>74</v>
      </c>
      <c r="G8" s="1" t="s">
        <v>10</v>
      </c>
      <c r="H8" s="11" t="s">
        <v>53</v>
      </c>
      <c r="I8" s="56" t="s">
        <v>11</v>
      </c>
      <c r="J8" s="12" t="s">
        <v>54</v>
      </c>
      <c r="K8" s="1" t="s">
        <v>12</v>
      </c>
      <c r="L8" s="13" t="s">
        <v>55</v>
      </c>
      <c r="M8" s="14" t="s">
        <v>56</v>
      </c>
      <c r="N8" s="1" t="s">
        <v>13</v>
      </c>
      <c r="O8" s="45" t="s">
        <v>57</v>
      </c>
      <c r="P8" s="49" t="s">
        <v>71</v>
      </c>
      <c r="Q8" s="49" t="s">
        <v>72</v>
      </c>
      <c r="R8" s="49" t="s">
        <v>73</v>
      </c>
    </row>
    <row r="9" spans="1:18" ht="33" customHeight="1">
      <c r="A9" s="3" t="s">
        <v>14</v>
      </c>
      <c r="B9" s="4" t="s">
        <v>15</v>
      </c>
      <c r="C9" s="5" t="s">
        <v>16</v>
      </c>
      <c r="D9" s="3" t="s">
        <v>17</v>
      </c>
      <c r="E9" s="3" t="s">
        <v>18</v>
      </c>
      <c r="F9" s="3" t="s">
        <v>19</v>
      </c>
      <c r="G9" s="4" t="s">
        <v>20</v>
      </c>
      <c r="H9" s="6">
        <v>15933225767</v>
      </c>
      <c r="I9" s="6">
        <v>0</v>
      </c>
      <c r="J9" s="6">
        <v>15933225767</v>
      </c>
      <c r="K9" s="6">
        <v>0</v>
      </c>
      <c r="L9" s="6">
        <v>11225134554</v>
      </c>
      <c r="M9" s="6">
        <v>11198667721</v>
      </c>
      <c r="N9" s="6">
        <v>11198667721</v>
      </c>
      <c r="O9" s="43">
        <v>11198667721</v>
      </c>
      <c r="P9" s="50">
        <f>+L27/H27</f>
        <v>0.69912855863233803</v>
      </c>
      <c r="Q9" s="50">
        <f>+M27/H27</f>
        <v>0.67080458334379145</v>
      </c>
      <c r="R9" s="50">
        <f>+O27/H27</f>
        <v>0.67079225155655942</v>
      </c>
    </row>
    <row r="10" spans="1:18" ht="22.5">
      <c r="A10" s="3" t="s">
        <v>14</v>
      </c>
      <c r="B10" s="4" t="s">
        <v>15</v>
      </c>
      <c r="C10" s="5" t="s">
        <v>21</v>
      </c>
      <c r="D10" s="3" t="s">
        <v>17</v>
      </c>
      <c r="E10" s="3" t="s">
        <v>18</v>
      </c>
      <c r="F10" s="3" t="s">
        <v>19</v>
      </c>
      <c r="G10" s="4" t="s">
        <v>22</v>
      </c>
      <c r="H10" s="6">
        <v>5702283524</v>
      </c>
      <c r="I10" s="6">
        <v>0</v>
      </c>
      <c r="J10" s="6">
        <v>5702283524</v>
      </c>
      <c r="K10" s="6">
        <v>0</v>
      </c>
      <c r="L10" s="6">
        <v>3964537507</v>
      </c>
      <c r="M10" s="6">
        <v>3961739260</v>
      </c>
      <c r="N10" s="6">
        <v>3961739260</v>
      </c>
      <c r="O10" s="43">
        <v>3961739260</v>
      </c>
      <c r="P10" s="51"/>
      <c r="Q10" s="51"/>
      <c r="R10" s="51"/>
    </row>
    <row r="11" spans="1:18" ht="33.75">
      <c r="A11" s="3" t="s">
        <v>14</v>
      </c>
      <c r="B11" s="4" t="s">
        <v>15</v>
      </c>
      <c r="C11" s="5" t="s">
        <v>23</v>
      </c>
      <c r="D11" s="3" t="s">
        <v>17</v>
      </c>
      <c r="E11" s="3" t="s">
        <v>18</v>
      </c>
      <c r="F11" s="3" t="s">
        <v>19</v>
      </c>
      <c r="G11" s="4" t="s">
        <v>24</v>
      </c>
      <c r="H11" s="6">
        <v>1450835430</v>
      </c>
      <c r="I11" s="6">
        <v>0</v>
      </c>
      <c r="J11" s="6">
        <v>1450835430</v>
      </c>
      <c r="K11" s="6">
        <v>0</v>
      </c>
      <c r="L11" s="6">
        <v>678117189</v>
      </c>
      <c r="M11" s="6">
        <v>656593784</v>
      </c>
      <c r="N11" s="6">
        <v>656593784</v>
      </c>
      <c r="O11" s="43">
        <v>656593784</v>
      </c>
      <c r="P11" s="51"/>
      <c r="Q11" s="51"/>
      <c r="R11" s="51"/>
    </row>
    <row r="12" spans="1:18" ht="27.75" customHeight="1">
      <c r="A12" s="16"/>
      <c r="B12" s="17"/>
      <c r="C12" s="18"/>
      <c r="D12" s="16"/>
      <c r="E12" s="16"/>
      <c r="F12" s="16"/>
      <c r="G12" s="19" t="s">
        <v>59</v>
      </c>
      <c r="H12" s="20">
        <f>SUM(H9:H11)</f>
        <v>23086344721</v>
      </c>
      <c r="I12" s="20">
        <f t="shared" ref="I12:O12" si="0">SUM(I9:I11)</f>
        <v>0</v>
      </c>
      <c r="J12" s="20">
        <f>SUM(J9:J11)</f>
        <v>23086344721</v>
      </c>
      <c r="K12" s="20">
        <f t="shared" si="0"/>
        <v>0</v>
      </c>
      <c r="L12" s="20">
        <f t="shared" si="0"/>
        <v>15867789250</v>
      </c>
      <c r="M12" s="20">
        <f t="shared" si="0"/>
        <v>15817000765</v>
      </c>
      <c r="N12" s="20">
        <f t="shared" si="0"/>
        <v>15817000765</v>
      </c>
      <c r="O12" s="44">
        <f t="shared" si="0"/>
        <v>15817000765</v>
      </c>
      <c r="P12" s="51"/>
      <c r="Q12" s="51"/>
      <c r="R12" s="51"/>
    </row>
    <row r="13" spans="1:18" ht="22.5">
      <c r="A13" s="3" t="s">
        <v>14</v>
      </c>
      <c r="B13" s="4" t="s">
        <v>15</v>
      </c>
      <c r="C13" s="5" t="s">
        <v>25</v>
      </c>
      <c r="D13" s="3" t="s">
        <v>17</v>
      </c>
      <c r="E13" s="3" t="s">
        <v>18</v>
      </c>
      <c r="F13" s="3" t="s">
        <v>19</v>
      </c>
      <c r="G13" s="4" t="s">
        <v>26</v>
      </c>
      <c r="H13" s="6">
        <v>1803485220</v>
      </c>
      <c r="I13" s="6">
        <v>7467117.1399999997</v>
      </c>
      <c r="J13" s="6">
        <v>1796018102.8599999</v>
      </c>
      <c r="K13" s="6">
        <v>0</v>
      </c>
      <c r="L13" s="6">
        <v>1638062872.52</v>
      </c>
      <c r="M13" s="6">
        <v>1500670748.1800001</v>
      </c>
      <c r="N13" s="6">
        <v>1500670748.1800001</v>
      </c>
      <c r="O13" s="43">
        <v>1500325388.1800001</v>
      </c>
      <c r="P13" s="51"/>
      <c r="Q13" s="51"/>
      <c r="R13" s="51"/>
    </row>
    <row r="14" spans="1:18" ht="22.5">
      <c r="A14" s="3" t="s">
        <v>14</v>
      </c>
      <c r="B14" s="4" t="s">
        <v>15</v>
      </c>
      <c r="C14" s="5" t="s">
        <v>25</v>
      </c>
      <c r="D14" s="3" t="s">
        <v>27</v>
      </c>
      <c r="E14" s="3" t="s">
        <v>28</v>
      </c>
      <c r="F14" s="3" t="s">
        <v>19</v>
      </c>
      <c r="G14" s="4" t="s">
        <v>26</v>
      </c>
      <c r="H14" s="6">
        <v>2884247000</v>
      </c>
      <c r="I14" s="6">
        <v>0</v>
      </c>
      <c r="J14" s="6">
        <v>2785199671.4499998</v>
      </c>
      <c r="K14" s="6">
        <v>99047328.549999997</v>
      </c>
      <c r="L14" s="6">
        <v>1973090022.25</v>
      </c>
      <c r="M14" s="6">
        <v>1368038643.27</v>
      </c>
      <c r="N14" s="6">
        <v>1368038643.27</v>
      </c>
      <c r="O14" s="43">
        <v>1368038643.27</v>
      </c>
      <c r="P14" s="51"/>
      <c r="Q14" s="51"/>
      <c r="R14" s="51"/>
    </row>
    <row r="15" spans="1:18" ht="28.5" customHeight="1">
      <c r="A15" s="16"/>
      <c r="B15" s="17"/>
      <c r="C15" s="18"/>
      <c r="D15" s="16"/>
      <c r="E15" s="16"/>
      <c r="F15" s="16"/>
      <c r="G15" s="19" t="s">
        <v>60</v>
      </c>
      <c r="H15" s="20">
        <f>SUM(H13:H14)</f>
        <v>4687732220</v>
      </c>
      <c r="I15" s="20">
        <f t="shared" ref="I15:O15" si="1">SUM(I13:I14)</f>
        <v>7467117.1399999997</v>
      </c>
      <c r="J15" s="20">
        <f t="shared" si="1"/>
        <v>4581217774.3099995</v>
      </c>
      <c r="K15" s="20">
        <f t="shared" si="1"/>
        <v>99047328.549999997</v>
      </c>
      <c r="L15" s="20">
        <f t="shared" si="1"/>
        <v>3611152894.77</v>
      </c>
      <c r="M15" s="20">
        <f t="shared" si="1"/>
        <v>2868709391.4499998</v>
      </c>
      <c r="N15" s="20">
        <f t="shared" si="1"/>
        <v>2868709391.4499998</v>
      </c>
      <c r="O15" s="44">
        <f t="shared" si="1"/>
        <v>2868364031.4499998</v>
      </c>
      <c r="P15" s="51"/>
      <c r="Q15" s="51"/>
      <c r="R15" s="51"/>
    </row>
    <row r="16" spans="1:18" ht="33.75">
      <c r="A16" s="3" t="s">
        <v>14</v>
      </c>
      <c r="B16" s="4" t="s">
        <v>15</v>
      </c>
      <c r="C16" s="5" t="s">
        <v>29</v>
      </c>
      <c r="D16" s="3" t="s">
        <v>27</v>
      </c>
      <c r="E16" s="3" t="s">
        <v>28</v>
      </c>
      <c r="F16" s="3" t="s">
        <v>19</v>
      </c>
      <c r="G16" s="4" t="s">
        <v>30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43">
        <v>0</v>
      </c>
      <c r="P16" s="51"/>
      <c r="Q16" s="51"/>
      <c r="R16" s="51"/>
    </row>
    <row r="17" spans="1:18" ht="56.25">
      <c r="A17" s="3" t="s">
        <v>14</v>
      </c>
      <c r="B17" s="4" t="s">
        <v>15</v>
      </c>
      <c r="C17" s="5" t="s">
        <v>31</v>
      </c>
      <c r="D17" s="3" t="s">
        <v>17</v>
      </c>
      <c r="E17" s="3" t="s">
        <v>18</v>
      </c>
      <c r="F17" s="3" t="s">
        <v>19</v>
      </c>
      <c r="G17" s="4" t="s">
        <v>32</v>
      </c>
      <c r="H17" s="6">
        <v>20000000</v>
      </c>
      <c r="I17" s="6">
        <v>0</v>
      </c>
      <c r="J17" s="6">
        <v>20000000</v>
      </c>
      <c r="K17" s="6">
        <v>0</v>
      </c>
      <c r="L17" s="6">
        <v>18063740</v>
      </c>
      <c r="M17" s="6">
        <v>18063740</v>
      </c>
      <c r="N17" s="6">
        <v>18063740</v>
      </c>
      <c r="O17" s="43">
        <v>18063740</v>
      </c>
      <c r="P17" s="51"/>
      <c r="Q17" s="51"/>
      <c r="R17" s="51"/>
    </row>
    <row r="18" spans="1:18" ht="22.5">
      <c r="A18" s="3" t="s">
        <v>14</v>
      </c>
      <c r="B18" s="4" t="s">
        <v>15</v>
      </c>
      <c r="C18" s="5" t="s">
        <v>33</v>
      </c>
      <c r="D18" s="3" t="s">
        <v>27</v>
      </c>
      <c r="E18" s="3" t="s">
        <v>28</v>
      </c>
      <c r="F18" s="3" t="s">
        <v>19</v>
      </c>
      <c r="G18" s="4" t="s">
        <v>34</v>
      </c>
      <c r="H18" s="6">
        <v>20000000</v>
      </c>
      <c r="I18" s="6">
        <v>19051001</v>
      </c>
      <c r="J18" s="6">
        <v>948999</v>
      </c>
      <c r="K18" s="6">
        <v>0</v>
      </c>
      <c r="L18" s="6">
        <v>948999</v>
      </c>
      <c r="M18" s="6">
        <v>948999</v>
      </c>
      <c r="N18" s="6">
        <v>948999</v>
      </c>
      <c r="O18" s="43">
        <v>948999</v>
      </c>
      <c r="P18" s="51"/>
      <c r="Q18" s="51"/>
      <c r="R18" s="51"/>
    </row>
    <row r="19" spans="1:18" ht="45">
      <c r="A19" s="3" t="s">
        <v>14</v>
      </c>
      <c r="B19" s="4" t="s">
        <v>15</v>
      </c>
      <c r="C19" s="5" t="s">
        <v>35</v>
      </c>
      <c r="D19" s="3" t="s">
        <v>17</v>
      </c>
      <c r="E19" s="3" t="s">
        <v>18</v>
      </c>
      <c r="F19" s="3" t="s">
        <v>19</v>
      </c>
      <c r="G19" s="4" t="s">
        <v>37</v>
      </c>
      <c r="H19" s="6">
        <v>15670000</v>
      </c>
      <c r="I19" s="6">
        <v>0</v>
      </c>
      <c r="J19" s="6">
        <v>8000000</v>
      </c>
      <c r="K19" s="6">
        <v>7670000</v>
      </c>
      <c r="L19" s="6">
        <v>8000000</v>
      </c>
      <c r="M19" s="6">
        <v>8000000</v>
      </c>
      <c r="N19" s="6">
        <v>8000000</v>
      </c>
      <c r="O19" s="43">
        <v>8000000</v>
      </c>
      <c r="P19" s="51"/>
      <c r="Q19" s="51"/>
      <c r="R19" s="51"/>
    </row>
    <row r="20" spans="1:18" ht="45">
      <c r="A20" s="3" t="s">
        <v>14</v>
      </c>
      <c r="B20" s="4" t="s">
        <v>15</v>
      </c>
      <c r="C20" s="5" t="s">
        <v>35</v>
      </c>
      <c r="D20" s="3" t="s">
        <v>27</v>
      </c>
      <c r="E20" s="3" t="s">
        <v>28</v>
      </c>
      <c r="F20" s="3" t="s">
        <v>19</v>
      </c>
      <c r="G20" s="4" t="s">
        <v>37</v>
      </c>
      <c r="H20" s="6">
        <v>4971000</v>
      </c>
      <c r="I20" s="6">
        <v>0</v>
      </c>
      <c r="J20" s="6">
        <v>0</v>
      </c>
      <c r="K20" s="6">
        <v>4971000</v>
      </c>
      <c r="L20" s="6">
        <v>0</v>
      </c>
      <c r="M20" s="6">
        <v>0</v>
      </c>
      <c r="N20" s="6">
        <v>0</v>
      </c>
      <c r="O20" s="43">
        <v>0</v>
      </c>
      <c r="P20" s="51"/>
      <c r="Q20" s="51"/>
      <c r="R20" s="51"/>
    </row>
    <row r="21" spans="1:18" ht="22.5" customHeight="1">
      <c r="A21" s="23"/>
      <c r="B21" s="21"/>
      <c r="C21" s="22"/>
      <c r="D21" s="23"/>
      <c r="E21" s="23"/>
      <c r="F21" s="23"/>
      <c r="G21" s="15" t="s">
        <v>61</v>
      </c>
      <c r="H21" s="20">
        <f>SUM(H16:H20)</f>
        <v>60641000</v>
      </c>
      <c r="I21" s="20">
        <f t="shared" ref="I21:O21" si="2">SUM(I16:I20)</f>
        <v>19051001</v>
      </c>
      <c r="J21" s="20">
        <f t="shared" si="2"/>
        <v>28948999</v>
      </c>
      <c r="K21" s="20">
        <f t="shared" si="2"/>
        <v>12641000</v>
      </c>
      <c r="L21" s="20">
        <f t="shared" si="2"/>
        <v>27012739</v>
      </c>
      <c r="M21" s="20">
        <f t="shared" si="2"/>
        <v>27012739</v>
      </c>
      <c r="N21" s="20">
        <f t="shared" si="2"/>
        <v>27012739</v>
      </c>
      <c r="O21" s="44">
        <f t="shared" si="2"/>
        <v>27012739</v>
      </c>
      <c r="P21" s="51"/>
      <c r="Q21" s="51"/>
      <c r="R21" s="51"/>
    </row>
    <row r="22" spans="1:18" ht="22.5">
      <c r="A22" s="3" t="s">
        <v>14</v>
      </c>
      <c r="B22" s="4" t="s">
        <v>15</v>
      </c>
      <c r="C22" s="5" t="s">
        <v>38</v>
      </c>
      <c r="D22" s="3" t="s">
        <v>27</v>
      </c>
      <c r="E22" s="3" t="s">
        <v>28</v>
      </c>
      <c r="F22" s="3" t="s">
        <v>19</v>
      </c>
      <c r="G22" s="4" t="s">
        <v>39</v>
      </c>
      <c r="H22" s="6">
        <v>56500000</v>
      </c>
      <c r="I22" s="6">
        <v>6487127</v>
      </c>
      <c r="J22" s="6">
        <v>50012873</v>
      </c>
      <c r="K22" s="6">
        <v>0</v>
      </c>
      <c r="L22" s="6">
        <v>50012873</v>
      </c>
      <c r="M22" s="6">
        <v>50012873</v>
      </c>
      <c r="N22" s="6">
        <v>50012873</v>
      </c>
      <c r="O22" s="43">
        <v>50012873</v>
      </c>
      <c r="P22" s="51"/>
      <c r="Q22" s="51"/>
      <c r="R22" s="51"/>
    </row>
    <row r="23" spans="1:18" ht="22.5">
      <c r="A23" s="3" t="s">
        <v>14</v>
      </c>
      <c r="B23" s="4" t="s">
        <v>15</v>
      </c>
      <c r="C23" s="5" t="s">
        <v>40</v>
      </c>
      <c r="D23" s="3" t="s">
        <v>27</v>
      </c>
      <c r="E23" s="3" t="s">
        <v>28</v>
      </c>
      <c r="F23" s="3" t="s">
        <v>19</v>
      </c>
      <c r="G23" s="4" t="s">
        <v>41</v>
      </c>
      <c r="H23" s="6">
        <v>6192000</v>
      </c>
      <c r="I23" s="6">
        <v>6192000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43">
        <v>0</v>
      </c>
      <c r="P23" s="51"/>
      <c r="Q23" s="51"/>
      <c r="R23" s="51"/>
    </row>
    <row r="24" spans="1:18" ht="22.5">
      <c r="A24" s="3" t="s">
        <v>14</v>
      </c>
      <c r="B24" s="4" t="s">
        <v>15</v>
      </c>
      <c r="C24" s="5" t="s">
        <v>42</v>
      </c>
      <c r="D24" s="3" t="s">
        <v>17</v>
      </c>
      <c r="E24" s="3" t="s">
        <v>36</v>
      </c>
      <c r="F24" s="3" t="s">
        <v>43</v>
      </c>
      <c r="G24" s="4" t="s">
        <v>44</v>
      </c>
      <c r="H24" s="6">
        <v>74763000</v>
      </c>
      <c r="I24" s="6">
        <v>74763000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43">
        <v>0</v>
      </c>
      <c r="P24" s="51"/>
      <c r="Q24" s="51"/>
      <c r="R24" s="51"/>
    </row>
    <row r="25" spans="1:18" ht="22.5">
      <c r="A25" s="3" t="s">
        <v>14</v>
      </c>
      <c r="B25" s="4" t="s">
        <v>15</v>
      </c>
      <c r="C25" s="5" t="s">
        <v>45</v>
      </c>
      <c r="D25" s="3" t="s">
        <v>27</v>
      </c>
      <c r="E25" s="3" t="s">
        <v>28</v>
      </c>
      <c r="F25" s="3" t="s">
        <v>19</v>
      </c>
      <c r="G25" s="4" t="s">
        <v>46</v>
      </c>
      <c r="H25" s="6">
        <v>33500000</v>
      </c>
      <c r="I25" s="6">
        <v>9888000</v>
      </c>
      <c r="J25" s="6">
        <v>23612000</v>
      </c>
      <c r="K25" s="6">
        <v>0</v>
      </c>
      <c r="L25" s="6">
        <v>23598000</v>
      </c>
      <c r="M25" s="6">
        <v>23598000</v>
      </c>
      <c r="N25" s="6">
        <v>23598000</v>
      </c>
      <c r="O25" s="43">
        <v>23598000</v>
      </c>
      <c r="P25" s="51"/>
      <c r="Q25" s="51"/>
      <c r="R25" s="51"/>
    </row>
    <row r="26" spans="1:18" ht="36" customHeight="1">
      <c r="A26" s="16"/>
      <c r="B26" s="17"/>
      <c r="C26" s="18"/>
      <c r="D26" s="16"/>
      <c r="E26" s="16"/>
      <c r="F26" s="16"/>
      <c r="G26" s="24" t="s">
        <v>62</v>
      </c>
      <c r="H26" s="20">
        <f>SUM(H22:H25)</f>
        <v>170955000</v>
      </c>
      <c r="I26" s="20">
        <f>SUM(I22:I25)</f>
        <v>97330127</v>
      </c>
      <c r="J26" s="20">
        <f t="shared" ref="J26:O26" si="3">SUM(J22:J25)</f>
        <v>73624873</v>
      </c>
      <c r="K26" s="20">
        <f t="shared" si="3"/>
        <v>0</v>
      </c>
      <c r="L26" s="20">
        <f t="shared" si="3"/>
        <v>73610873</v>
      </c>
      <c r="M26" s="20">
        <f t="shared" si="3"/>
        <v>73610873</v>
      </c>
      <c r="N26" s="20">
        <f t="shared" si="3"/>
        <v>73610873</v>
      </c>
      <c r="O26" s="44">
        <f t="shared" si="3"/>
        <v>73610873</v>
      </c>
      <c r="P26" s="51"/>
      <c r="Q26" s="51"/>
      <c r="R26" s="51"/>
    </row>
    <row r="27" spans="1:18" ht="35.25" customHeight="1">
      <c r="A27" s="25"/>
      <c r="B27" s="26"/>
      <c r="C27" s="27"/>
      <c r="D27" s="25"/>
      <c r="E27" s="25"/>
      <c r="F27" s="25"/>
      <c r="G27" s="28" t="s">
        <v>63</v>
      </c>
      <c r="H27" s="29">
        <f>+H26+H21+H15+H12</f>
        <v>28005672941</v>
      </c>
      <c r="I27" s="29">
        <f t="shared" ref="I27:O27" si="4">+I26+I21+I15+I12</f>
        <v>123848245.14</v>
      </c>
      <c r="J27" s="29">
        <f t="shared" si="4"/>
        <v>27770136367.309998</v>
      </c>
      <c r="K27" s="29">
        <f t="shared" si="4"/>
        <v>111688328.55</v>
      </c>
      <c r="L27" s="29">
        <f>+L26+L21+L15+L12</f>
        <v>19579565756.77</v>
      </c>
      <c r="M27" s="29">
        <f t="shared" si="4"/>
        <v>18786333768.450001</v>
      </c>
      <c r="N27" s="29">
        <f t="shared" si="4"/>
        <v>18786333768.450001</v>
      </c>
      <c r="O27" s="46">
        <f t="shared" si="4"/>
        <v>18785988408.450001</v>
      </c>
      <c r="P27" s="51"/>
      <c r="Q27" s="51"/>
      <c r="R27" s="51"/>
    </row>
    <row r="28" spans="1:18" ht="78.75">
      <c r="A28" s="3" t="s">
        <v>14</v>
      </c>
      <c r="B28" s="4" t="s">
        <v>15</v>
      </c>
      <c r="C28" s="5" t="s">
        <v>47</v>
      </c>
      <c r="D28" s="3" t="s">
        <v>17</v>
      </c>
      <c r="E28" s="3" t="s">
        <v>18</v>
      </c>
      <c r="F28" s="3" t="s">
        <v>19</v>
      </c>
      <c r="G28" s="4" t="s">
        <v>48</v>
      </c>
      <c r="H28" s="6">
        <v>14020695845</v>
      </c>
      <c r="I28" s="6">
        <v>220392317.59999999</v>
      </c>
      <c r="J28" s="6">
        <v>13239937933.459999</v>
      </c>
      <c r="K28" s="6">
        <v>560365593.94000006</v>
      </c>
      <c r="L28" s="6">
        <v>12706071414.74</v>
      </c>
      <c r="M28" s="6">
        <v>7903928927</v>
      </c>
      <c r="N28" s="6">
        <v>7903928927</v>
      </c>
      <c r="O28" s="6">
        <v>7903928927</v>
      </c>
      <c r="P28" s="52">
        <f>+L33/H33</f>
        <v>0.84939598886443979</v>
      </c>
      <c r="Q28" s="52">
        <v>0.52</v>
      </c>
      <c r="R28" s="52">
        <v>0.52</v>
      </c>
    </row>
    <row r="29" spans="1:18" ht="78.75">
      <c r="A29" s="3" t="s">
        <v>14</v>
      </c>
      <c r="B29" s="4" t="s">
        <v>15</v>
      </c>
      <c r="C29" s="5" t="s">
        <v>47</v>
      </c>
      <c r="D29" s="3" t="s">
        <v>27</v>
      </c>
      <c r="E29" s="3" t="s">
        <v>28</v>
      </c>
      <c r="F29" s="3" t="s">
        <v>19</v>
      </c>
      <c r="G29" s="4" t="s">
        <v>48</v>
      </c>
      <c r="H29" s="6">
        <v>1611552304</v>
      </c>
      <c r="I29" s="6">
        <v>674368021.39999998</v>
      </c>
      <c r="J29" s="6">
        <v>850094479.39999998</v>
      </c>
      <c r="K29" s="6">
        <v>87089803.200000003</v>
      </c>
      <c r="L29" s="6">
        <v>803849111.39999998</v>
      </c>
      <c r="M29" s="6">
        <v>306749784.24000001</v>
      </c>
      <c r="N29" s="6">
        <v>306749784.24000001</v>
      </c>
      <c r="O29" s="6">
        <v>306749784.24000001</v>
      </c>
      <c r="P29" s="53"/>
      <c r="Q29" s="53"/>
      <c r="R29" s="53"/>
    </row>
    <row r="30" spans="1:18" ht="78.75">
      <c r="A30" s="3" t="s">
        <v>14</v>
      </c>
      <c r="B30" s="4" t="s">
        <v>15</v>
      </c>
      <c r="C30" s="5" t="s">
        <v>47</v>
      </c>
      <c r="D30" s="3" t="s">
        <v>27</v>
      </c>
      <c r="E30" s="3" t="s">
        <v>49</v>
      </c>
      <c r="F30" s="3" t="s">
        <v>19</v>
      </c>
      <c r="G30" s="4" t="s">
        <v>48</v>
      </c>
      <c r="H30" s="6">
        <v>461604696</v>
      </c>
      <c r="I30" s="6">
        <v>1268714.33</v>
      </c>
      <c r="J30" s="6">
        <v>382206475</v>
      </c>
      <c r="K30" s="6">
        <v>78129506.670000002</v>
      </c>
      <c r="L30" s="6">
        <v>364102605</v>
      </c>
      <c r="M30" s="6">
        <v>168429544.80000001</v>
      </c>
      <c r="N30" s="6">
        <v>168429544.80000001</v>
      </c>
      <c r="O30" s="6">
        <v>168429544.80000001</v>
      </c>
      <c r="P30" s="53"/>
      <c r="Q30" s="53">
        <f>+M33/H33</f>
        <v>0.5190100275933669</v>
      </c>
      <c r="R30" s="53">
        <f>+O33/H33</f>
        <v>0.5190100275933669</v>
      </c>
    </row>
    <row r="31" spans="1:18" ht="78.75">
      <c r="A31" s="3" t="s">
        <v>14</v>
      </c>
      <c r="B31" s="4" t="s">
        <v>15</v>
      </c>
      <c r="C31" s="5" t="s">
        <v>47</v>
      </c>
      <c r="D31" s="3" t="s">
        <v>27</v>
      </c>
      <c r="E31" s="3" t="s">
        <v>50</v>
      </c>
      <c r="F31" s="3" t="s">
        <v>19</v>
      </c>
      <c r="G31" s="4" t="s">
        <v>48</v>
      </c>
      <c r="H31" s="6">
        <v>50000000</v>
      </c>
      <c r="I31" s="6">
        <v>50000000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53"/>
      <c r="Q31" s="53"/>
      <c r="R31" s="53"/>
    </row>
    <row r="32" spans="1:18" ht="78.75">
      <c r="A32" s="3" t="s">
        <v>14</v>
      </c>
      <c r="B32" s="4" t="s">
        <v>15</v>
      </c>
      <c r="C32" s="5" t="s">
        <v>51</v>
      </c>
      <c r="D32" s="3" t="s">
        <v>17</v>
      </c>
      <c r="E32" s="3" t="s">
        <v>18</v>
      </c>
      <c r="F32" s="3" t="s">
        <v>19</v>
      </c>
      <c r="G32" s="4" t="s">
        <v>48</v>
      </c>
      <c r="H32" s="6">
        <v>5696345594</v>
      </c>
      <c r="I32" s="6">
        <v>352736139.64999998</v>
      </c>
      <c r="J32" s="6">
        <v>5238882634.6199999</v>
      </c>
      <c r="K32" s="6">
        <v>104726819.73</v>
      </c>
      <c r="L32" s="6">
        <v>4676953818.9499998</v>
      </c>
      <c r="M32" s="6">
        <v>2956173738.4299998</v>
      </c>
      <c r="N32" s="6">
        <v>2956173738.4299998</v>
      </c>
      <c r="O32" s="6">
        <v>2956173738.4299998</v>
      </c>
      <c r="P32" s="53"/>
      <c r="Q32" s="53"/>
      <c r="R32" s="53"/>
    </row>
    <row r="33" spans="1:18" ht="26.25" customHeight="1">
      <c r="A33" s="25"/>
      <c r="B33" s="26"/>
      <c r="C33" s="27"/>
      <c r="D33" s="25"/>
      <c r="E33" s="25"/>
      <c r="F33" s="25"/>
      <c r="G33" s="30" t="s">
        <v>64</v>
      </c>
      <c r="H33" s="31">
        <f>SUM(H28:H32)</f>
        <v>21840198439</v>
      </c>
      <c r="I33" s="31">
        <f>SUM(I28:I32)</f>
        <v>1298765192.98</v>
      </c>
      <c r="J33" s="31">
        <f>SUM(J28:J32)</f>
        <v>19711121522.48</v>
      </c>
      <c r="K33" s="31">
        <f>SUM(K28:K32)</f>
        <v>830311723.54000008</v>
      </c>
      <c r="L33" s="31">
        <f t="shared" ref="L33:O33" si="5">SUM(L28:L32)</f>
        <v>18550976950.09</v>
      </c>
      <c r="M33" s="31">
        <f t="shared" si="5"/>
        <v>11335281994.469999</v>
      </c>
      <c r="N33" s="31">
        <f t="shared" si="5"/>
        <v>11335281994.469999</v>
      </c>
      <c r="O33" s="31">
        <f t="shared" si="5"/>
        <v>11335281994.469999</v>
      </c>
      <c r="P33" s="54"/>
      <c r="Q33" s="54"/>
      <c r="R33" s="54"/>
    </row>
    <row r="34" spans="1:18" ht="31.5" customHeight="1">
      <c r="A34" s="32"/>
      <c r="B34" s="33"/>
      <c r="C34" s="34"/>
      <c r="D34" s="32"/>
      <c r="E34" s="32"/>
      <c r="F34" s="32"/>
      <c r="G34" s="35" t="s">
        <v>65</v>
      </c>
      <c r="H34" s="48">
        <f>+H33+H27</f>
        <v>49845871380</v>
      </c>
      <c r="I34" s="48">
        <f>+I33+I27</f>
        <v>1422613438.1200001</v>
      </c>
      <c r="J34" s="48">
        <f t="shared" ref="J34:O34" si="6">+J33+J27</f>
        <v>47481257889.789993</v>
      </c>
      <c r="K34" s="48">
        <f t="shared" si="6"/>
        <v>942000052.09000003</v>
      </c>
      <c r="L34" s="48">
        <f t="shared" si="6"/>
        <v>38130542706.860001</v>
      </c>
      <c r="M34" s="48">
        <f t="shared" si="6"/>
        <v>30121615762.919998</v>
      </c>
      <c r="N34" s="48">
        <f t="shared" si="6"/>
        <v>30121615762.919998</v>
      </c>
      <c r="O34" s="48">
        <f t="shared" si="6"/>
        <v>30121270402.919998</v>
      </c>
      <c r="P34" s="55">
        <f>+L34/H34</f>
        <v>0.76496892623607293</v>
      </c>
      <c r="Q34" s="55">
        <f>+M34/H34</f>
        <v>0.60429509865095665</v>
      </c>
      <c r="R34" s="55">
        <f>+O34/H34</f>
        <v>0.6042881700931757</v>
      </c>
    </row>
    <row r="35" spans="1:18" ht="0" hidden="1" customHeight="1">
      <c r="H35" s="47"/>
      <c r="I35" s="47"/>
      <c r="J35" s="47"/>
      <c r="K35" s="47"/>
      <c r="L35" s="47"/>
      <c r="M35" s="47"/>
      <c r="N35" s="47"/>
      <c r="O35" s="47"/>
    </row>
    <row r="36" spans="1:18" ht="33.950000000000003" customHeight="1">
      <c r="H36" s="47"/>
      <c r="I36" s="47"/>
      <c r="J36" s="47"/>
      <c r="K36" s="47"/>
      <c r="L36" s="47"/>
      <c r="M36" s="47"/>
      <c r="N36" s="47"/>
      <c r="O36" s="47"/>
    </row>
    <row r="38" spans="1:18">
      <c r="G38" s="36" t="s">
        <v>66</v>
      </c>
      <c r="H38" s="36"/>
      <c r="I38" s="36"/>
      <c r="J38" s="36"/>
      <c r="K38" s="36"/>
      <c r="L38" s="36"/>
      <c r="M38" s="37"/>
    </row>
    <row r="39" spans="1:18" s="58" customFormat="1">
      <c r="G39" s="59"/>
      <c r="H39" s="59"/>
      <c r="I39" s="59"/>
      <c r="J39" s="59"/>
      <c r="K39" s="59"/>
      <c r="L39" s="59"/>
      <c r="M39" s="59"/>
    </row>
    <row r="40" spans="1:18">
      <c r="G40" s="57" t="s">
        <v>75</v>
      </c>
      <c r="H40" s="57"/>
      <c r="I40" s="57"/>
      <c r="J40" s="57"/>
      <c r="K40" s="57"/>
      <c r="L40" s="57"/>
      <c r="M40" s="37"/>
    </row>
    <row r="41" spans="1:18">
      <c r="G41" s="38"/>
      <c r="H41" s="38"/>
      <c r="I41" s="38"/>
      <c r="J41" s="38"/>
      <c r="K41" s="38"/>
      <c r="L41" s="38"/>
      <c r="M41" s="37"/>
    </row>
    <row r="42" spans="1:18">
      <c r="G42" s="39" t="s">
        <v>67</v>
      </c>
      <c r="H42" s="39"/>
      <c r="I42" s="39"/>
      <c r="J42" s="39"/>
      <c r="K42" s="39"/>
      <c r="L42" s="39"/>
      <c r="M42" s="39"/>
    </row>
    <row r="43" spans="1:18">
      <c r="G43" s="38"/>
      <c r="H43" s="38"/>
      <c r="I43" s="38"/>
      <c r="J43" s="38"/>
      <c r="K43" s="38"/>
      <c r="L43" s="38"/>
      <c r="M43" s="37"/>
    </row>
    <row r="44" spans="1:18">
      <c r="G44" s="40" t="s">
        <v>68</v>
      </c>
      <c r="H44" s="40"/>
      <c r="I44" s="40"/>
      <c r="J44" s="40"/>
      <c r="K44" s="40"/>
      <c r="L44" s="40"/>
      <c r="M44" s="40"/>
    </row>
    <row r="45" spans="1:18">
      <c r="G45" s="38"/>
      <c r="H45" s="38"/>
      <c r="I45" s="38"/>
      <c r="J45" s="38"/>
      <c r="K45" s="38"/>
      <c r="L45" s="38"/>
      <c r="M45" s="37"/>
    </row>
    <row r="46" spans="1:18">
      <c r="G46" s="41" t="s">
        <v>69</v>
      </c>
      <c r="H46" s="41"/>
      <c r="I46" s="41"/>
      <c r="J46" s="41"/>
      <c r="K46" s="41"/>
      <c r="L46" s="41"/>
      <c r="M46" s="41"/>
    </row>
    <row r="47" spans="1:18">
      <c r="G47" s="38"/>
      <c r="H47" s="38"/>
      <c r="I47" s="38"/>
      <c r="J47" s="38"/>
      <c r="K47" s="38"/>
      <c r="L47" s="38"/>
      <c r="M47" s="37"/>
    </row>
    <row r="48" spans="1:18">
      <c r="G48" s="42" t="s">
        <v>70</v>
      </c>
      <c r="H48" s="42"/>
      <c r="I48" s="42"/>
      <c r="J48" s="42"/>
      <c r="K48" s="42"/>
      <c r="L48" s="38"/>
      <c r="M48" s="37"/>
    </row>
  </sheetData>
  <mergeCells count="6">
    <mergeCell ref="P28:P33"/>
    <mergeCell ref="Q28:Q33"/>
    <mergeCell ref="R28:R33"/>
    <mergeCell ref="P9:P27"/>
    <mergeCell ref="Q9:Q27"/>
    <mergeCell ref="R9:R2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 Murillo</dc:creator>
  <cp:lastModifiedBy>Lenovo</cp:lastModifiedBy>
  <dcterms:created xsi:type="dcterms:W3CDTF">2026-10-02T16:55:59Z</dcterms:created>
  <dcterms:modified xsi:type="dcterms:W3CDTF">2026-10-05T17:46:10Z</dcterms:modified>
</cp:coreProperties>
</file>