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SECRETARIA GENERAL - CONTRATOS\CONTRATACIÓN VIGENCIA 2023\PROCESOS 2023\EXPERIENCIAS SIGNIFICATIVAS CAMPESINAS\"/>
    </mc:Choice>
  </mc:AlternateContent>
  <bookViews>
    <workbookView xWindow="0" yWindow="0" windowWidth="11910" windowHeight="9240"/>
  </bookViews>
  <sheets>
    <sheet name="análisis de riesg contratración" sheetId="1" r:id="rId1"/>
    <sheet name="V1" sheetId="2" state="hidden" r:id="rId2"/>
  </sheets>
  <definedNames>
    <definedName name="_Hlk40285583" localSheetId="0">'análisis de riesg contratración'!$A$8</definedName>
  </definedNames>
  <calcPr calcId="162913"/>
</workbook>
</file>

<file path=xl/calcChain.xml><?xml version="1.0" encoding="utf-8"?>
<calcChain xmlns="http://schemas.openxmlformats.org/spreadsheetml/2006/main">
  <c r="K12" i="1" l="1"/>
  <c r="I12" i="1"/>
  <c r="L12" i="1" s="1"/>
  <c r="M12" i="1" s="1"/>
  <c r="S12" i="1" l="1"/>
  <c r="Q12" i="1"/>
  <c r="S11" i="1"/>
  <c r="Q11" i="1"/>
  <c r="K11" i="1"/>
  <c r="I11" i="1"/>
  <c r="K10" i="1"/>
  <c r="I10" i="1"/>
  <c r="L10" i="1" l="1"/>
  <c r="M10" i="1" s="1"/>
  <c r="T12" i="1"/>
  <c r="U12" i="1" s="1"/>
  <c r="L11" i="1"/>
  <c r="M11" i="1" s="1"/>
  <c r="T11" i="1"/>
  <c r="U11" i="1" s="1"/>
</calcChain>
</file>

<file path=xl/sharedStrings.xml><?xml version="1.0" encoding="utf-8"?>
<sst xmlns="http://schemas.openxmlformats.org/spreadsheetml/2006/main" count="146" uniqueCount="97">
  <si>
    <t>CÓDIGO:</t>
  </si>
  <si>
    <t>VERSIÓN:</t>
  </si>
  <si>
    <t>FECHA:</t>
  </si>
  <si>
    <t>DESCRIPCIÓN</t>
  </si>
  <si>
    <t>N°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</si>
  <si>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</si>
  <si>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</si>
  <si>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</si>
  <si>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</si>
  <si>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</si>
  <si>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</si>
  <si>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Probabilidad</t>
  </si>
  <si>
    <t>Valoración</t>
  </si>
  <si>
    <t>Impacto</t>
  </si>
  <si>
    <t>Calificación total</t>
  </si>
  <si>
    <t>Categoría</t>
  </si>
  <si>
    <t>¿A quién se le asigna?</t>
  </si>
  <si>
    <t>Tratamiento/Controles a ser implementados</t>
  </si>
  <si>
    <t>Impacto después del tratamiento</t>
  </si>
  <si>
    <t>¿Afecta el equilibrio económico del contrato</t>
  </si>
  <si>
    <t>Persona responsable de atender por implementar el tratamiento</t>
  </si>
  <si>
    <t>Fecha estimada en que se inicia el tratamiento</t>
  </si>
  <si>
    <t>Fecha estimada en que se completa el tratamiento</t>
  </si>
  <si>
    <t>Monitoreo y revisión</t>
  </si>
  <si>
    <t xml:space="preserve">Calificación </t>
  </si>
  <si>
    <t xml:space="preserve">Calificación total </t>
  </si>
  <si>
    <t>¿Cómo se realiza  el monitoreo?</t>
  </si>
  <si>
    <t>Periodicidad  ¿Cuándo?</t>
  </si>
  <si>
    <t>Garantías a Requerir</t>
  </si>
  <si>
    <t xml:space="preserve">General </t>
  </si>
  <si>
    <t>Riesgos Económicos</t>
  </si>
  <si>
    <t>Raro</t>
  </si>
  <si>
    <t>Insignificante</t>
  </si>
  <si>
    <t>Riesgo Extremo</t>
  </si>
  <si>
    <t>8_10</t>
  </si>
  <si>
    <t>Específico</t>
  </si>
  <si>
    <t>Riesgos Sociales o Políticos</t>
  </si>
  <si>
    <t>Improbable</t>
  </si>
  <si>
    <t>Menor</t>
  </si>
  <si>
    <t>Riesgo alto</t>
  </si>
  <si>
    <t>6_7</t>
  </si>
  <si>
    <t>Riesgos Operacionales</t>
  </si>
  <si>
    <t>Posible</t>
  </si>
  <si>
    <t>Moderado</t>
  </si>
  <si>
    <t>Riesgo Medio</t>
  </si>
  <si>
    <t>Riesgos Financieros</t>
  </si>
  <si>
    <t>Probable</t>
  </si>
  <si>
    <t>Mayor</t>
  </si>
  <si>
    <t>Riesgo Bajo</t>
  </si>
  <si>
    <t>2_4</t>
  </si>
  <si>
    <t>Riesgos Regulatorios</t>
  </si>
  <si>
    <t>Casi cierto</t>
  </si>
  <si>
    <t>Catastrófico</t>
  </si>
  <si>
    <t xml:space="preserve">Interno </t>
  </si>
  <si>
    <t>Riesgos de la Naturaleza</t>
  </si>
  <si>
    <t>Externo</t>
  </si>
  <si>
    <t>Riesgos Ambientales</t>
  </si>
  <si>
    <t>Riesgos Tecnológicos</t>
  </si>
  <si>
    <t>Planeación</t>
  </si>
  <si>
    <t>Selección</t>
  </si>
  <si>
    <t>Contratación</t>
  </si>
  <si>
    <t>Ejecución</t>
  </si>
  <si>
    <t>De acuerdo con el artículo 2.2.1.1.1.3.1 del Decreto 1082 de 2015, se entiende por riesgo el "Evento que puede generar efectos adversos y de distinta magnitud en el logro de los objetivos del proceso de contratación o en la ejecución de un contrato". El Instituto Colombiano de Antropología e Historia, identifica los siguientes riesgos asociados al proceso de contratación:
Para el análisis del riesgo, se recomienda hacer uso del Manual para la Identificación y Cobertura del Riesgo en los Procesos de Contratación de la Agencia Nacional de Contratación Pública, que podrá ser consultado en el siguiente enlace: https://www.colombiacompra.gov.co/sites/cce_public/files/cce_documents/cce_manual_cobertura_riesgo.pdf</t>
  </si>
  <si>
    <t>De conformidad con lo establecido en el Libro 2, Parte 2, Título 1, Capítulo 2, Sección 3 Garantías en la Contratación de la Administración Pública, Subsección 1, del Decreto 1082 de 2015, y de acuerdo con los riesgos que se puedan originar por la suscripción y ejecución del respectivo contrato, el ICANH ha determinado la exigencia de las siguientes garantías:</t>
  </si>
  <si>
    <t>OBJETO CONTRACTUAL</t>
  </si>
  <si>
    <t>EP DEL SIG</t>
  </si>
  <si>
    <t>LINEA PAA SIG</t>
  </si>
  <si>
    <t>Relacione el objeto contractual del proceso de contratación al que corresponde la presente matriz</t>
  </si>
  <si>
    <t>Relacione el número de Estudio Previo correspondiente al proceso de contratación (Sistema SIG)</t>
  </si>
  <si>
    <t>01</t>
  </si>
  <si>
    <t>PROCEDIMIENTO GESTIÓN CONTRACTUAL</t>
  </si>
  <si>
    <t>GC-PR-05-FO-09</t>
  </si>
  <si>
    <t>ANÁLISIS DEL RIESGO Y MITIGACIÓN</t>
  </si>
  <si>
    <t>Relacione el la línea del Plan Anual de Adquisiciones correspondiente al proceso de contratación (Sistema SIG)</t>
  </si>
  <si>
    <t>Atraso en la ejecución de las actividades asociadas al covenio</t>
  </si>
  <si>
    <t xml:space="preserve">Retraso en el cronograma de ejecución </t>
  </si>
  <si>
    <t>Supervisor</t>
  </si>
  <si>
    <t xml:space="preserve">Hacer seguimiento a partir del inicio del convenio </t>
  </si>
  <si>
    <t>no</t>
  </si>
  <si>
    <t>ICANH</t>
  </si>
  <si>
    <t>Inicio de ejecución</t>
  </si>
  <si>
    <t xml:space="preserve">Finalización </t>
  </si>
  <si>
    <t>Revisión periodica por parte del comité técnico operativo</t>
  </si>
  <si>
    <t>Mensual</t>
  </si>
  <si>
    <t xml:space="preserve">Imposibilidad de acceder a los sitios de ejecución por temas de orden público </t>
  </si>
  <si>
    <t xml:space="preserve">Revisar </t>
  </si>
  <si>
    <t>Seguimiento a las labores de la ESAL</t>
  </si>
  <si>
    <t>Quncenal- Mensual</t>
  </si>
  <si>
    <t>Alza en los costos de los elementos audiovisuales empleados</t>
  </si>
  <si>
    <t>Demoras en los entregables</t>
  </si>
  <si>
    <t xml:space="preserve">Prever las adquisiciones </t>
  </si>
  <si>
    <t>Semanal</t>
  </si>
  <si>
    <t>1. Cumplimiento general del convenio” Este amparo deberá garantizar los perjuicios que se deriven por: I. El incumplimiento total o parcial del convenio, II. El cumplimiento tardío o defectuoso del mismo cuando el incumplimiento sea imputable al contratista, y III. El pago del valor de multas y de la cláusula penal pecuniaria, por el 30% del valor total del convenio, por el término de ejecución del convenio y seis (6) meses más</t>
  </si>
  <si>
    <t>2. Pago de salarios, prestaciones sociales e indemnizaciones laborales”. Este amparo deberá proteger al Colombiano de Antropología e Historia de eventuales reclamaciones de terceros por conceptos de pagos de salarios, prestaciones sociales e indemnizaciones laborales derivadas de relaciones contractuales. Por el cinco por ciento (5.0%) del valor total del convenio por el término de ejecución del convenio y tres (3) años más contados a partir de la expedición de la garantía</t>
  </si>
  <si>
    <t>3. Calidad del Servicio” El ASOCIADO deberá garantizar los posibles perjuicios ocasionados como consecuencia de cualquier tipo de daño o deterioro, independientemente de su causa, imputables a este, la cual será equivalente al veinte por ciento (20%) del aporte del ICANH y con vigencia igual al plazo del convenio y seis (6) meses más</t>
  </si>
  <si>
    <t>4. Calidad y correcto funcionamiento de los bienes suministrados, Por el veinte por ciento (20%) del valor total del contrato con una vigencia igual a la del plazo del contrato y un (1) año más</t>
  </si>
  <si>
    <t>Responsabilidad civil extracontractual” Este amparo deberá proteger al Instituto Colombiano de Antropología e Historia de eventuales reclamaciones de terceros derivadas de la responsabilidad extracontractual que surja de las actuaciones, hechos u omisiones del contratista o sus subcontratistas autorizados. El asegurado debe ser el Instituto Colombiano de Antropología e Historia y terceros por el 5% del valor total del convenio, en los términos del artículo 2.2.1.2.3.1.8 del Decreto 1082 de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</si>
</sst>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  <scheme val="minor"/>
    </font>
    <font>
      <sz val="12"/>
      <color rgb="FF000000"/>
      <name val="Arial"/>
    </font>
    <font>
      <sz val="11"/>
      <name val="Calibri"/>
    </font>
    <font>
      <b/>
      <sz val="12"/>
      <color rgb="FF000000"/>
      <name val="Arial"/>
    </font>
    <font>
      <b/>
      <sz val="12"/>
      <name val="Arial"/>
    </font>
    <font>
      <sz val="12"/>
      <name val="Arial"/>
    </font>
    <font>
      <b/>
      <sz val="11"/>
      <name val="Calibri"/>
    </font>
    <font>
      <sz val="11"/>
      <name val="Calibri"/>
    </font>
    <font>
      <b/>
      <sz val="12"/>
      <color rgb="FF000000"/>
      <name val="Arial"/>
      <family val="2"/>
    </font>
    <font>
      <b/>
      <sz val="12"/>
      <color theme="0" tint="-0.3499862666707357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5" fillId="0" borderId="21" xfId="0" applyFont="1" applyBorder="1" applyAlignment="1">
      <alignment horizontal="center" vertical="center" textRotation="90"/>
    </xf>
    <xf numFmtId="0" fontId="5" fillId="0" borderId="38" xfId="0" applyFont="1" applyBorder="1"/>
    <xf numFmtId="0" fontId="6" fillId="0" borderId="0" xfId="0" applyFont="1"/>
    <xf numFmtId="1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49" fontId="8" fillId="0" borderId="50" xfId="0" applyNumberFormat="1" applyFont="1" applyBorder="1" applyAlignment="1">
      <alignment horizontal="center" vertical="center" wrapText="1"/>
    </xf>
    <xf numFmtId="14" fontId="3" fillId="0" borderId="57" xfId="0" applyNumberFormat="1" applyFont="1" applyBorder="1" applyAlignment="1">
      <alignment horizontal="center" vertical="center" wrapText="1"/>
    </xf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3" fillId="0" borderId="58" xfId="0" applyFont="1" applyBorder="1" applyAlignment="1">
      <alignment horizontal="center" vertical="center" wrapText="1"/>
    </xf>
    <xf numFmtId="14" fontId="3" fillId="0" borderId="58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2" xfId="0" applyFont="1" applyBorder="1"/>
    <xf numFmtId="0" fontId="4" fillId="2" borderId="14" xfId="0" applyFont="1" applyFill="1" applyBorder="1" applyAlignment="1">
      <alignment horizontal="center" vertical="center" textRotation="90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9" fillId="0" borderId="4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5" fillId="0" borderId="29" xfId="0" applyFont="1" applyBorder="1" applyAlignment="1">
      <alignment horizontal="left" wrapText="1"/>
    </xf>
    <xf numFmtId="0" fontId="2" fillId="0" borderId="30" xfId="0" applyFont="1" applyBorder="1"/>
    <xf numFmtId="0" fontId="2" fillId="0" borderId="31" xfId="0" applyFont="1" applyBorder="1"/>
    <xf numFmtId="0" fontId="5" fillId="0" borderId="32" xfId="0" applyFont="1" applyBorder="1" applyAlignment="1">
      <alignment horizontal="left" wrapText="1"/>
    </xf>
    <xf numFmtId="0" fontId="2" fillId="0" borderId="33" xfId="0" applyFont="1" applyBorder="1"/>
    <xf numFmtId="0" fontId="2" fillId="0" borderId="34" xfId="0" applyFont="1" applyBorder="1"/>
    <xf numFmtId="0" fontId="5" fillId="0" borderId="35" xfId="0" applyFont="1" applyBorder="1" applyAlignment="1">
      <alignment horizontal="left" wrapText="1"/>
    </xf>
    <xf numFmtId="0" fontId="2" fillId="0" borderId="36" xfId="0" applyFont="1" applyBorder="1"/>
    <xf numFmtId="0" fontId="2" fillId="0" borderId="37" xfId="0" applyFont="1" applyBorder="1"/>
    <xf numFmtId="0" fontId="8" fillId="0" borderId="46" xfId="0" applyFont="1" applyBorder="1" applyAlignment="1">
      <alignment horizontal="center" vertical="center"/>
    </xf>
    <xf numFmtId="0" fontId="2" fillId="0" borderId="44" xfId="0" applyFont="1" applyBorder="1"/>
    <xf numFmtId="0" fontId="2" fillId="0" borderId="45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8" fillId="0" borderId="9" xfId="0" applyFont="1" applyBorder="1" applyAlignment="1">
      <alignment horizontal="center" vertical="center"/>
    </xf>
    <xf numFmtId="0" fontId="2" fillId="0" borderId="38" xfId="0" applyFont="1" applyBorder="1"/>
    <xf numFmtId="0" fontId="2" fillId="0" borderId="8" xfId="0" applyFont="1" applyBorder="1"/>
    <xf numFmtId="0" fontId="2" fillId="0" borderId="54" xfId="0" applyFont="1" applyBorder="1"/>
    <xf numFmtId="0" fontId="2" fillId="0" borderId="52" xfId="0" applyFont="1" applyBorder="1"/>
    <xf numFmtId="0" fontId="2" fillId="0" borderId="53" xfId="0" applyFont="1" applyBorder="1"/>
    <xf numFmtId="0" fontId="8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" fillId="0" borderId="48" xfId="0" applyFont="1" applyBorder="1"/>
    <xf numFmtId="0" fontId="0" fillId="0" borderId="38" xfId="0" applyFont="1" applyBorder="1" applyAlignment="1"/>
    <xf numFmtId="0" fontId="2" fillId="0" borderId="5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55" xfId="0" applyFont="1" applyBorder="1" applyAlignment="1">
      <alignment horizontal="center" vertical="center" wrapText="1"/>
    </xf>
    <xf numFmtId="0" fontId="2" fillId="0" borderId="56" xfId="0" applyFont="1" applyBorder="1"/>
    <xf numFmtId="0" fontId="3" fillId="0" borderId="46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2" fillId="0" borderId="19" xfId="0" applyFont="1" applyBorder="1"/>
    <xf numFmtId="0" fontId="5" fillId="0" borderId="21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left" wrapText="1"/>
    </xf>
    <xf numFmtId="0" fontId="10" fillId="0" borderId="3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297874</xdr:colOff>
      <xdr:row>0</xdr:row>
      <xdr:rowOff>182705</xdr:rowOff>
    </xdr:from>
    <xdr:ext cx="1208809" cy="13239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7874" y="182705"/>
          <a:ext cx="1208809" cy="1323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tabSelected="1" zoomScale="69" zoomScaleNormal="69" workbookViewId="0">
      <selection activeCell="F25" sqref="F25"/>
    </sheetView>
  </sheetViews>
  <sheetFormatPr baseColWidth="10" defaultColWidth="14.42578125" defaultRowHeight="15" customHeight="1" x14ac:dyDescent="0.25"/>
  <cols>
    <col min="1" max="5" width="5.85546875" customWidth="1"/>
    <col min="6" max="6" width="27.85546875" customWidth="1"/>
    <col min="7" max="7" width="24" customWidth="1"/>
    <col min="8" max="11" width="5.85546875" customWidth="1"/>
    <col min="12" max="12" width="14" customWidth="1"/>
    <col min="13" max="13" width="5.85546875" customWidth="1"/>
    <col min="14" max="14" width="19.7109375" customWidth="1"/>
    <col min="15" max="15" width="19.85546875" customWidth="1"/>
    <col min="16" max="21" width="14.7109375" customWidth="1"/>
    <col min="22" max="22" width="17.5703125" customWidth="1"/>
    <col min="23" max="24" width="16.7109375" customWidth="1"/>
    <col min="25" max="25" width="15.85546875" customWidth="1"/>
    <col min="26" max="27" width="24.5703125" customWidth="1"/>
  </cols>
  <sheetData>
    <row r="1" spans="1:27" ht="36.75" customHeight="1" x14ac:dyDescent="0.25">
      <c r="A1" s="75"/>
      <c r="B1" s="62"/>
      <c r="C1" s="62"/>
      <c r="D1" s="62"/>
      <c r="E1" s="63"/>
      <c r="F1" s="61" t="s">
        <v>70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3"/>
      <c r="Y1" s="83" t="s">
        <v>0</v>
      </c>
      <c r="Z1" s="63"/>
      <c r="AA1" s="73" t="s">
        <v>71</v>
      </c>
    </row>
    <row r="2" spans="1:27" ht="33.75" customHeight="1" x14ac:dyDescent="0.25">
      <c r="A2" s="76"/>
      <c r="B2" s="77"/>
      <c r="C2" s="77"/>
      <c r="D2" s="77"/>
      <c r="E2" s="69"/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6"/>
      <c r="Y2" s="64"/>
      <c r="Z2" s="66"/>
      <c r="AA2" s="74"/>
    </row>
    <row r="3" spans="1:27" ht="35.25" customHeight="1" x14ac:dyDescent="0.25">
      <c r="A3" s="76"/>
      <c r="B3" s="77"/>
      <c r="C3" s="77"/>
      <c r="D3" s="77"/>
      <c r="E3" s="69"/>
      <c r="F3" s="67" t="s">
        <v>72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  <c r="Y3" s="79" t="s">
        <v>1</v>
      </c>
      <c r="Z3" s="80"/>
      <c r="AA3" s="19" t="s">
        <v>69</v>
      </c>
    </row>
    <row r="4" spans="1:27" ht="35.25" customHeight="1" thickBot="1" x14ac:dyDescent="0.3">
      <c r="A4" s="78"/>
      <c r="B4" s="71"/>
      <c r="C4" s="71"/>
      <c r="D4" s="71"/>
      <c r="E4" s="72"/>
      <c r="F4" s="70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/>
      <c r="Y4" s="81" t="s">
        <v>2</v>
      </c>
      <c r="Z4" s="82"/>
      <c r="AA4" s="20">
        <v>45042</v>
      </c>
    </row>
    <row r="5" spans="1:27" s="18" customFormat="1" ht="10.5" customHeight="1" thickBot="1" x14ac:dyDescent="0.3">
      <c r="A5" s="21"/>
      <c r="B5" s="21"/>
      <c r="C5" s="21"/>
      <c r="D5" s="21"/>
      <c r="E5" s="22"/>
      <c r="F5" s="23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4"/>
      <c r="Z5" s="21"/>
      <c r="AA5" s="25"/>
    </row>
    <row r="6" spans="1:27" ht="69" customHeight="1" thickBot="1" x14ac:dyDescent="0.3">
      <c r="A6" s="30" t="s">
        <v>3</v>
      </c>
      <c r="B6" s="31"/>
      <c r="C6" s="31"/>
      <c r="D6" s="31"/>
      <c r="E6" s="32"/>
      <c r="F6" s="43" t="s">
        <v>62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44"/>
    </row>
    <row r="7" spans="1:27" s="17" customFormat="1" ht="48.75" customHeight="1" thickBot="1" x14ac:dyDescent="0.3">
      <c r="A7" s="33" t="s">
        <v>64</v>
      </c>
      <c r="B7" s="34"/>
      <c r="C7" s="34"/>
      <c r="D7" s="34"/>
      <c r="E7" s="35"/>
      <c r="F7" s="40" t="s">
        <v>67</v>
      </c>
      <c r="G7" s="41"/>
      <c r="H7" s="41"/>
      <c r="I7" s="41"/>
      <c r="J7" s="41"/>
      <c r="K7" s="41"/>
      <c r="L7" s="41"/>
      <c r="M7" s="41"/>
      <c r="N7" s="41"/>
      <c r="O7" s="41"/>
      <c r="P7" s="36" t="s">
        <v>65</v>
      </c>
      <c r="Q7" s="37"/>
      <c r="R7" s="42" t="s">
        <v>68</v>
      </c>
      <c r="S7" s="42"/>
      <c r="T7" s="42"/>
      <c r="U7" s="42"/>
      <c r="V7" s="36" t="s">
        <v>66</v>
      </c>
      <c r="W7" s="37"/>
      <c r="X7" s="42" t="s">
        <v>73</v>
      </c>
      <c r="Y7" s="42"/>
      <c r="Z7" s="42"/>
      <c r="AA7" s="48"/>
    </row>
    <row r="8" spans="1:27" ht="63" customHeight="1" x14ac:dyDescent="0.25">
      <c r="A8" s="84" t="s">
        <v>4</v>
      </c>
      <c r="B8" s="45" t="s">
        <v>5</v>
      </c>
      <c r="C8" s="45" t="s">
        <v>6</v>
      </c>
      <c r="D8" s="45" t="s">
        <v>7</v>
      </c>
      <c r="E8" s="45" t="s">
        <v>8</v>
      </c>
      <c r="F8" s="38" t="s">
        <v>9</v>
      </c>
      <c r="G8" s="38" t="s">
        <v>10</v>
      </c>
      <c r="H8" s="45" t="s">
        <v>11</v>
      </c>
      <c r="I8" s="45" t="s">
        <v>12</v>
      </c>
      <c r="J8" s="45" t="s">
        <v>13</v>
      </c>
      <c r="K8" s="45" t="s">
        <v>12</v>
      </c>
      <c r="L8" s="38" t="s">
        <v>14</v>
      </c>
      <c r="M8" s="45" t="s">
        <v>15</v>
      </c>
      <c r="N8" s="38" t="s">
        <v>16</v>
      </c>
      <c r="O8" s="38" t="s">
        <v>17</v>
      </c>
      <c r="P8" s="46" t="s">
        <v>18</v>
      </c>
      <c r="Q8" s="65"/>
      <c r="R8" s="65"/>
      <c r="S8" s="65"/>
      <c r="T8" s="65"/>
      <c r="U8" s="66"/>
      <c r="V8" s="38" t="s">
        <v>19</v>
      </c>
      <c r="W8" s="38" t="s">
        <v>20</v>
      </c>
      <c r="X8" s="38" t="s">
        <v>21</v>
      </c>
      <c r="Y8" s="38" t="s">
        <v>22</v>
      </c>
      <c r="Z8" s="46" t="s">
        <v>23</v>
      </c>
      <c r="AA8" s="47"/>
    </row>
    <row r="9" spans="1:27" ht="48.75" customHeight="1" thickBot="1" x14ac:dyDescent="0.3">
      <c r="A9" s="85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1" t="s">
        <v>11</v>
      </c>
      <c r="Q9" s="1" t="s">
        <v>12</v>
      </c>
      <c r="R9" s="1" t="s">
        <v>13</v>
      </c>
      <c r="S9" s="1" t="s">
        <v>12</v>
      </c>
      <c r="T9" s="1" t="s">
        <v>24</v>
      </c>
      <c r="U9" s="1" t="s">
        <v>25</v>
      </c>
      <c r="V9" s="39"/>
      <c r="W9" s="39"/>
      <c r="X9" s="39"/>
      <c r="Y9" s="39"/>
      <c r="Z9" s="1" t="s">
        <v>26</v>
      </c>
      <c r="AA9" s="2" t="s">
        <v>27</v>
      </c>
    </row>
    <row r="10" spans="1:27" ht="135.75" customHeight="1" x14ac:dyDescent="0.25">
      <c r="A10" s="3">
        <v>1</v>
      </c>
      <c r="B10" s="4" t="s">
        <v>35</v>
      </c>
      <c r="C10" s="4" t="s">
        <v>53</v>
      </c>
      <c r="D10" s="4" t="s">
        <v>61</v>
      </c>
      <c r="E10" s="4" t="s">
        <v>41</v>
      </c>
      <c r="F10" s="26" t="s">
        <v>74</v>
      </c>
      <c r="G10" s="27" t="s">
        <v>75</v>
      </c>
      <c r="H10" s="4" t="s">
        <v>42</v>
      </c>
      <c r="I10" s="5">
        <f>+IFERROR(VLOOKUP(H10,'V1'!$C$2:$D$7,2,FALSE),"")</f>
        <v>3</v>
      </c>
      <c r="J10" s="4" t="s">
        <v>43</v>
      </c>
      <c r="K10" s="5">
        <f>+IFERROR(VLOOKUP(J10,'V1'!$E$2:$F$7,2,FALSE),"")</f>
        <v>3</v>
      </c>
      <c r="L10" s="6">
        <f t="shared" ref="L10:L11" si="0">+IFERROR((I10+K10),"")</f>
        <v>6</v>
      </c>
      <c r="M10" s="4" t="str">
        <f>+IF(L10="","",IF(L10&gt;=8,'V1'!$G$3,IF(L10&gt;=6,'V1'!$G$4,IF(L10&gt;=5,'V1'!$G$5,IF(L10&gt;=2,'V1'!$G$6,"revisar")))))</f>
        <v>Riesgo alto</v>
      </c>
      <c r="N10" s="4" t="s">
        <v>79</v>
      </c>
      <c r="O10" s="27" t="s">
        <v>77</v>
      </c>
      <c r="P10" s="4" t="s">
        <v>42</v>
      </c>
      <c r="Q10" s="5" t="s">
        <v>38</v>
      </c>
      <c r="R10" s="4" t="s">
        <v>38</v>
      </c>
      <c r="S10" s="5">
        <v>2</v>
      </c>
      <c r="T10" s="6">
        <v>5</v>
      </c>
      <c r="U10" s="4">
        <v>3</v>
      </c>
      <c r="V10" s="4" t="s">
        <v>78</v>
      </c>
      <c r="W10" s="4" t="s">
        <v>76</v>
      </c>
      <c r="X10" s="4" t="s">
        <v>80</v>
      </c>
      <c r="Y10" s="4" t="s">
        <v>81</v>
      </c>
      <c r="Z10" s="27" t="s">
        <v>82</v>
      </c>
      <c r="AA10" s="7" t="s">
        <v>83</v>
      </c>
    </row>
    <row r="11" spans="1:27" ht="135.75" customHeight="1" x14ac:dyDescent="0.25">
      <c r="A11" s="8">
        <v>2</v>
      </c>
      <c r="B11" s="9" t="s">
        <v>35</v>
      </c>
      <c r="C11" s="9" t="s">
        <v>55</v>
      </c>
      <c r="D11" s="9" t="s">
        <v>61</v>
      </c>
      <c r="E11" s="9" t="s">
        <v>36</v>
      </c>
      <c r="F11" s="28" t="s">
        <v>84</v>
      </c>
      <c r="G11" s="29" t="s">
        <v>75</v>
      </c>
      <c r="H11" s="9" t="s">
        <v>42</v>
      </c>
      <c r="I11" s="5">
        <f>+IFERROR(VLOOKUP(H11,'V1'!$C$2:$D$7,2,FALSE),"")</f>
        <v>3</v>
      </c>
      <c r="J11" s="9" t="s">
        <v>47</v>
      </c>
      <c r="K11" s="5">
        <f>+IFERROR(VLOOKUP(J11,'V1'!$E$2:$F$7,2,FALSE),"")</f>
        <v>4</v>
      </c>
      <c r="L11" s="6">
        <f t="shared" si="0"/>
        <v>7</v>
      </c>
      <c r="M11" s="4" t="str">
        <f>+IF(L11="","",IF(L11&gt;=8,'V1'!$G$3,IF(L11&gt;=6,'V1'!$G$4,IF(L11&gt;=5,'V1'!$G$5,IF(L11&gt;=2,'V1'!$G$6,"revisar")))))</f>
        <v>Riesgo alto</v>
      </c>
      <c r="N11" s="9" t="s">
        <v>79</v>
      </c>
      <c r="O11" s="9" t="s">
        <v>85</v>
      </c>
      <c r="P11" s="9" t="s">
        <v>42</v>
      </c>
      <c r="Q11" s="5">
        <f>+IFERROR(VLOOKUP(P11,'V1'!$C$2:$D$7,2,FALSE),"")</f>
        <v>3</v>
      </c>
      <c r="R11" s="9" t="s">
        <v>38</v>
      </c>
      <c r="S11" s="5">
        <f>+IFERROR(VLOOKUP(R11,'V1'!$E$2:$F$7,2,FALSE),"")</f>
        <v>2</v>
      </c>
      <c r="T11" s="6">
        <f t="shared" ref="T11:T12" si="1">+IFERROR((Q11+S11),"")</f>
        <v>5</v>
      </c>
      <c r="U11" s="4" t="str">
        <f>+IF(T11="","",IF(T11&gt;=8,'V1'!$G$3,IF(T11&gt;=6,'V1'!$G$4,IF(T11&gt;=5,'V1'!$G$5,IF(T11&gt;=2,'V1'!$G$6,"revisar")))))</f>
        <v>Riesgo Medio</v>
      </c>
      <c r="V11" s="9" t="s">
        <v>78</v>
      </c>
      <c r="W11" s="4" t="s">
        <v>76</v>
      </c>
      <c r="X11" s="4" t="s">
        <v>80</v>
      </c>
      <c r="Y11" s="4" t="s">
        <v>81</v>
      </c>
      <c r="Z11" s="29" t="s">
        <v>86</v>
      </c>
      <c r="AA11" s="10" t="s">
        <v>87</v>
      </c>
    </row>
    <row r="12" spans="1:27" ht="135.75" customHeight="1" thickBot="1" x14ac:dyDescent="0.3">
      <c r="A12" s="11">
        <v>3</v>
      </c>
      <c r="B12" s="12" t="s">
        <v>29</v>
      </c>
      <c r="C12" s="12" t="s">
        <v>53</v>
      </c>
      <c r="D12" s="12" t="s">
        <v>61</v>
      </c>
      <c r="E12" s="12" t="s">
        <v>45</v>
      </c>
      <c r="F12" s="28" t="s">
        <v>88</v>
      </c>
      <c r="G12" s="86" t="s">
        <v>89</v>
      </c>
      <c r="H12" s="9" t="s">
        <v>42</v>
      </c>
      <c r="I12" s="5">
        <f>+IFERROR(VLOOKUP(H12,'V1'!$C$2:$D$7,2,FALSE),"")</f>
        <v>3</v>
      </c>
      <c r="J12" s="9" t="s">
        <v>47</v>
      </c>
      <c r="K12" s="5">
        <f>+IFERROR(VLOOKUP(J12,'V1'!$E$2:$F$7,2,FALSE),"")</f>
        <v>4</v>
      </c>
      <c r="L12" s="6">
        <f t="shared" ref="L12" si="2">+IFERROR((I12+K12),"")</f>
        <v>7</v>
      </c>
      <c r="M12" s="4" t="str">
        <f>+IF(L12="","",IF(L12&gt;=8,'V1'!$G$3,IF(L12&gt;=6,'V1'!$G$4,IF(L12&gt;=5,'V1'!$G$5,IF(L12&gt;=2,'V1'!$G$6,"revisar")))))</f>
        <v>Riesgo alto</v>
      </c>
      <c r="N12" s="9" t="s">
        <v>79</v>
      </c>
      <c r="O12" s="86" t="s">
        <v>90</v>
      </c>
      <c r="P12" s="12" t="s">
        <v>31</v>
      </c>
      <c r="Q12" s="5">
        <f>+IFERROR(VLOOKUP(P12,'V1'!$C$2:$D$7,2,FALSE),"")</f>
        <v>1</v>
      </c>
      <c r="R12" s="12" t="s">
        <v>43</v>
      </c>
      <c r="S12" s="5">
        <f>+IFERROR(VLOOKUP(R12,'V1'!$E$2:$F$7,2,FALSE),"")</f>
        <v>3</v>
      </c>
      <c r="T12" s="6">
        <f t="shared" si="1"/>
        <v>4</v>
      </c>
      <c r="U12" s="4" t="str">
        <f>+IF(T12="","",IF(T12&gt;=8,'V1'!$G$3,IF(T12&gt;=6,'V1'!$G$4,IF(T12&gt;=5,'V1'!$G$5,IF(T12&gt;=2,'V1'!$G$6,"revisar")))))</f>
        <v>Riesgo Bajo</v>
      </c>
      <c r="V12" s="9" t="s">
        <v>78</v>
      </c>
      <c r="W12" s="4" t="s">
        <v>76</v>
      </c>
      <c r="X12" s="4" t="s">
        <v>80</v>
      </c>
      <c r="Y12" s="4" t="s">
        <v>81</v>
      </c>
      <c r="Z12" s="29" t="s">
        <v>86</v>
      </c>
      <c r="AA12" s="10" t="s">
        <v>91</v>
      </c>
    </row>
    <row r="13" spans="1:27" ht="15" customHeight="1" thickBot="1" x14ac:dyDescent="0.3">
      <c r="A13" s="49" t="s">
        <v>28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1"/>
    </row>
    <row r="14" spans="1:27" ht="31.5" customHeight="1" x14ac:dyDescent="0.25">
      <c r="A14" s="52" t="s">
        <v>63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4"/>
    </row>
    <row r="15" spans="1:27" ht="15" customHeight="1" x14ac:dyDescent="0.25">
      <c r="A15" s="55" t="s">
        <v>92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7"/>
    </row>
    <row r="16" spans="1:27" ht="15" customHeight="1" x14ac:dyDescent="0.25">
      <c r="A16" s="55" t="s">
        <v>93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7"/>
    </row>
    <row r="17" spans="1:27" s="18" customFormat="1" ht="15" customHeight="1" thickBot="1" x14ac:dyDescent="0.3">
      <c r="A17" s="58" t="s">
        <v>94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60"/>
    </row>
    <row r="18" spans="1:27" s="18" customFormat="1" ht="15" customHeight="1" x14ac:dyDescent="0.25">
      <c r="A18" s="87" t="s">
        <v>95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7"/>
    </row>
    <row r="19" spans="1:27" ht="15.75" thickBot="1" x14ac:dyDescent="0.3">
      <c r="A19" s="88" t="s">
        <v>96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60"/>
    </row>
    <row r="20" spans="1:27" ht="1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18.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6.2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5.7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5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15.7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5.7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39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5.7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5.7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5.7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5.7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5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5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5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5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5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5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5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5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5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ht="15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52.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5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5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5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5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5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5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ht="15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5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5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5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5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5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15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5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5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5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ht="15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 ht="15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 ht="15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 ht="15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ht="15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 ht="15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 ht="15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 ht="15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 ht="15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ht="15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1:27" ht="15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5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5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5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5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5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5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ht="15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1:27" ht="15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5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5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5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5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5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5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ht="15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 ht="15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ht="15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 ht="15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</sheetData>
  <mergeCells count="43">
    <mergeCell ref="A17:AA17"/>
    <mergeCell ref="A18:AA18"/>
    <mergeCell ref="A19:AA19"/>
    <mergeCell ref="F1:X2"/>
    <mergeCell ref="F3:X4"/>
    <mergeCell ref="AA1:AA2"/>
    <mergeCell ref="A1:E4"/>
    <mergeCell ref="Y3:Z3"/>
    <mergeCell ref="Y4:Z4"/>
    <mergeCell ref="Y1:Z2"/>
    <mergeCell ref="X8:X9"/>
    <mergeCell ref="A8:A9"/>
    <mergeCell ref="B8:B9"/>
    <mergeCell ref="H8:H9"/>
    <mergeCell ref="L8:L9"/>
    <mergeCell ref="P8:U8"/>
    <mergeCell ref="V8:V9"/>
    <mergeCell ref="G8:G9"/>
    <mergeCell ref="X7:AA7"/>
    <mergeCell ref="A13:AA13"/>
    <mergeCell ref="A14:AA14"/>
    <mergeCell ref="A15:AA15"/>
    <mergeCell ref="A16:AA16"/>
    <mergeCell ref="C8:C9"/>
    <mergeCell ref="D8:D9"/>
    <mergeCell ref="E8:E9"/>
    <mergeCell ref="F8:F9"/>
    <mergeCell ref="A6:E6"/>
    <mergeCell ref="A7:E7"/>
    <mergeCell ref="P7:Q7"/>
    <mergeCell ref="O8:O9"/>
    <mergeCell ref="W8:W9"/>
    <mergeCell ref="V7:W7"/>
    <mergeCell ref="F7:O7"/>
    <mergeCell ref="R7:U7"/>
    <mergeCell ref="F6:AA6"/>
    <mergeCell ref="M8:M9"/>
    <mergeCell ref="Y8:Y9"/>
    <mergeCell ref="Z8:AA8"/>
    <mergeCell ref="I8:I9"/>
    <mergeCell ref="K8:K9"/>
    <mergeCell ref="J8:J9"/>
    <mergeCell ref="N8:N9"/>
  </mergeCells>
  <pageMargins left="0.7" right="0.7" top="0.75" bottom="0.75" header="0" footer="0"/>
  <pageSetup orientation="landscape" r:id="rId1"/>
  <colBreaks count="1" manualBreakCount="1">
    <brk id="27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'V1'!$A$3:$A$4</xm:f>
          </x14:formula1>
          <xm:sqref>B10:B12</xm:sqref>
        </x14:dataValidation>
        <x14:dataValidation type="list" allowBlank="1" showErrorMessage="1">
          <x14:formula1>
            <xm:f>'V1'!$A$12:$A$15</xm:f>
          </x14:formula1>
          <xm:sqref>D10:D12</xm:sqref>
        </x14:dataValidation>
        <x14:dataValidation type="list" allowBlank="1" showErrorMessage="1">
          <x14:formula1>
            <xm:f>'V1'!$B$3:$B$10</xm:f>
          </x14:formula1>
          <xm:sqref>E10:E12</xm:sqref>
        </x14:dataValidation>
        <x14:dataValidation type="list" allowBlank="1" showErrorMessage="1">
          <x14:formula1>
            <xm:f>'V1'!$C$3:$C$7</xm:f>
          </x14:formula1>
          <xm:sqref>P10:P12 H10:H12</xm:sqref>
        </x14:dataValidation>
        <x14:dataValidation type="list" allowBlank="1" showErrorMessage="1">
          <x14:formula1>
            <xm:f>'V1'!$E$3:$E$7</xm:f>
          </x14:formula1>
          <xm:sqref>R10:R12 J10:J12</xm:sqref>
        </x14:dataValidation>
        <x14:dataValidation type="list" allowBlank="1" showErrorMessage="1">
          <x14:formula1>
            <xm:f>'V1'!$A$8:$A$9</xm:f>
          </x14:formula1>
          <xm:sqref>C10:C12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23.28515625" customWidth="1"/>
    <col min="3" max="6" width="10.7109375" customWidth="1"/>
    <col min="7" max="7" width="14.7109375" customWidth="1"/>
    <col min="8" max="11" width="10.7109375" customWidth="1"/>
  </cols>
  <sheetData>
    <row r="2" spans="1:8" x14ac:dyDescent="0.25">
      <c r="A2" s="14" t="s">
        <v>5</v>
      </c>
      <c r="B2" s="14" t="s">
        <v>8</v>
      </c>
      <c r="C2" s="14" t="s">
        <v>11</v>
      </c>
      <c r="E2" s="14" t="s">
        <v>13</v>
      </c>
      <c r="F2" s="14"/>
      <c r="G2" s="14" t="s">
        <v>15</v>
      </c>
    </row>
    <row r="3" spans="1:8" x14ac:dyDescent="0.25">
      <c r="A3" t="s">
        <v>29</v>
      </c>
      <c r="B3" t="s">
        <v>30</v>
      </c>
      <c r="C3" t="s">
        <v>31</v>
      </c>
      <c r="D3">
        <v>1</v>
      </c>
      <c r="E3" t="s">
        <v>32</v>
      </c>
      <c r="F3">
        <v>1</v>
      </c>
      <c r="G3" t="s">
        <v>33</v>
      </c>
      <c r="H3" s="15" t="s">
        <v>34</v>
      </c>
    </row>
    <row r="4" spans="1:8" x14ac:dyDescent="0.25">
      <c r="A4" t="s">
        <v>35</v>
      </c>
      <c r="B4" t="s">
        <v>36</v>
      </c>
      <c r="C4" t="s">
        <v>37</v>
      </c>
      <c r="D4">
        <v>2</v>
      </c>
      <c r="E4" t="s">
        <v>38</v>
      </c>
      <c r="F4">
        <v>2</v>
      </c>
      <c r="G4" t="s">
        <v>39</v>
      </c>
      <c r="H4" s="15" t="s">
        <v>40</v>
      </c>
    </row>
    <row r="5" spans="1:8" x14ac:dyDescent="0.25">
      <c r="B5" t="s">
        <v>41</v>
      </c>
      <c r="C5" t="s">
        <v>42</v>
      </c>
      <c r="D5">
        <v>3</v>
      </c>
      <c r="E5" t="s">
        <v>43</v>
      </c>
      <c r="F5">
        <v>3</v>
      </c>
      <c r="G5" t="s">
        <v>44</v>
      </c>
      <c r="H5" s="16">
        <v>5</v>
      </c>
    </row>
    <row r="6" spans="1:8" x14ac:dyDescent="0.25">
      <c r="B6" t="s">
        <v>45</v>
      </c>
      <c r="C6" t="s">
        <v>46</v>
      </c>
      <c r="D6">
        <v>4</v>
      </c>
      <c r="E6" t="s">
        <v>47</v>
      </c>
      <c r="F6">
        <v>4</v>
      </c>
      <c r="G6" t="s">
        <v>48</v>
      </c>
      <c r="H6" s="15" t="s">
        <v>49</v>
      </c>
    </row>
    <row r="7" spans="1:8" x14ac:dyDescent="0.25">
      <c r="A7" s="14" t="s">
        <v>6</v>
      </c>
      <c r="B7" t="s">
        <v>50</v>
      </c>
      <c r="C7" t="s">
        <v>51</v>
      </c>
      <c r="D7">
        <v>5</v>
      </c>
      <c r="E7" t="s">
        <v>52</v>
      </c>
      <c r="F7">
        <v>5</v>
      </c>
    </row>
    <row r="8" spans="1:8" x14ac:dyDescent="0.25">
      <c r="A8" t="s">
        <v>53</v>
      </c>
      <c r="B8" t="s">
        <v>54</v>
      </c>
    </row>
    <row r="9" spans="1:8" x14ac:dyDescent="0.25">
      <c r="A9" t="s">
        <v>55</v>
      </c>
      <c r="B9" t="s">
        <v>56</v>
      </c>
    </row>
    <row r="10" spans="1:8" x14ac:dyDescent="0.25">
      <c r="B10" t="s">
        <v>57</v>
      </c>
    </row>
    <row r="11" spans="1:8" x14ac:dyDescent="0.25">
      <c r="A11" s="14" t="s">
        <v>7</v>
      </c>
    </row>
    <row r="12" spans="1:8" x14ac:dyDescent="0.25">
      <c r="A12" t="s">
        <v>58</v>
      </c>
    </row>
    <row r="13" spans="1:8" x14ac:dyDescent="0.25">
      <c r="A13" t="s">
        <v>59</v>
      </c>
    </row>
    <row r="14" spans="1:8" x14ac:dyDescent="0.25">
      <c r="A14" t="s">
        <v>60</v>
      </c>
    </row>
    <row r="15" spans="1:8" x14ac:dyDescent="0.25">
      <c r="A15" t="s">
        <v>61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análisis de riesg contratración</vt:lpstr>
      <vt:lpstr>V1</vt:lpstr>
      <vt:lpstr>'análisis de riesg contratración'!_Hlk40285583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Vargas</dc:creator>
  <cp:lastModifiedBy>ICANH1000</cp:lastModifiedBy>
  <dcterms:created xsi:type="dcterms:W3CDTF">2023-02-21T18:21:33Z</dcterms:created>
  <dcterms:modified xsi:type="dcterms:W3CDTF">2023-05-17T22:40:08Z</dcterms:modified>
</cp:coreProperties>
</file>